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5-2026 УЧЕБНЫЙ ГОД\ПИТАНИЕ\ПИТАНИЕ 01.01.2026\"/>
    </mc:Choice>
  </mc:AlternateContent>
  <bookViews>
    <workbookView xWindow="-15" yWindow="-30" windowWidth="10725" windowHeight="9120" tabRatio="0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H94" i="1" l="1"/>
  <c r="H79" i="1"/>
  <c r="H65" i="1"/>
  <c r="H109" i="1" l="1"/>
  <c r="H95" i="1"/>
  <c r="D50" i="1" l="1"/>
  <c r="H45" i="1"/>
  <c r="H46" i="1"/>
  <c r="H47" i="1"/>
  <c r="H48" i="1"/>
  <c r="H49" i="1"/>
  <c r="L142" i="1" l="1"/>
  <c r="K142" i="1"/>
  <c r="J142" i="1"/>
  <c r="I142" i="1"/>
  <c r="G142" i="1"/>
  <c r="F142" i="1"/>
  <c r="E142" i="1"/>
  <c r="D142" i="1"/>
  <c r="H141" i="1"/>
  <c r="H140" i="1"/>
  <c r="H139" i="1"/>
  <c r="H138" i="1"/>
  <c r="H137" i="1"/>
  <c r="L127" i="1"/>
  <c r="K127" i="1"/>
  <c r="J127" i="1"/>
  <c r="I127" i="1"/>
  <c r="G127" i="1"/>
  <c r="F127" i="1"/>
  <c r="E127" i="1"/>
  <c r="D127" i="1"/>
  <c r="H126" i="1"/>
  <c r="H125" i="1"/>
  <c r="H124" i="1"/>
  <c r="H123" i="1"/>
  <c r="H122" i="1"/>
  <c r="H121" i="1"/>
  <c r="L111" i="1"/>
  <c r="K111" i="1"/>
  <c r="J111" i="1"/>
  <c r="I111" i="1"/>
  <c r="G111" i="1"/>
  <c r="F111" i="1"/>
  <c r="E111" i="1"/>
  <c r="D111" i="1"/>
  <c r="H110" i="1"/>
  <c r="H108" i="1"/>
  <c r="H107" i="1"/>
  <c r="H106" i="1"/>
  <c r="L97" i="1"/>
  <c r="K97" i="1"/>
  <c r="J97" i="1"/>
  <c r="I97" i="1"/>
  <c r="G97" i="1"/>
  <c r="F97" i="1"/>
  <c r="E97" i="1"/>
  <c r="D97" i="1"/>
  <c r="H96" i="1"/>
  <c r="H93" i="1"/>
  <c r="H92" i="1"/>
  <c r="H91" i="1"/>
  <c r="L82" i="1"/>
  <c r="K82" i="1"/>
  <c r="J82" i="1"/>
  <c r="I82" i="1"/>
  <c r="G82" i="1"/>
  <c r="F82" i="1"/>
  <c r="E82" i="1"/>
  <c r="D82" i="1"/>
  <c r="H81" i="1"/>
  <c r="H80" i="1"/>
  <c r="H78" i="1"/>
  <c r="H77" i="1"/>
  <c r="H76" i="1"/>
  <c r="L66" i="1"/>
  <c r="K66" i="1"/>
  <c r="J66" i="1"/>
  <c r="I66" i="1"/>
  <c r="G66" i="1"/>
  <c r="F66" i="1"/>
  <c r="E66" i="1"/>
  <c r="D66" i="1"/>
  <c r="H64" i="1"/>
  <c r="H63" i="1"/>
  <c r="H62" i="1"/>
  <c r="H61" i="1"/>
  <c r="H60" i="1"/>
  <c r="L50" i="1"/>
  <c r="K50" i="1"/>
  <c r="J50" i="1"/>
  <c r="I50" i="1"/>
  <c r="G50" i="1"/>
  <c r="F50" i="1"/>
  <c r="E50" i="1"/>
  <c r="L39" i="1"/>
  <c r="K39" i="1"/>
  <c r="J39" i="1"/>
  <c r="I39" i="1"/>
  <c r="G39" i="1"/>
  <c r="F39" i="1"/>
  <c r="E39" i="1"/>
  <c r="D39" i="1"/>
  <c r="H38" i="1"/>
  <c r="H37" i="1"/>
  <c r="H36" i="1"/>
  <c r="H35" i="1"/>
  <c r="H34" i="1"/>
  <c r="H127" i="1" l="1"/>
  <c r="H111" i="1"/>
  <c r="H142" i="1"/>
  <c r="H97" i="1"/>
  <c r="H82" i="1"/>
  <c r="H66" i="1"/>
  <c r="H50" i="1"/>
  <c r="H39" i="1"/>
  <c r="L27" i="1"/>
  <c r="K27" i="1"/>
  <c r="J27" i="1"/>
  <c r="I27" i="1"/>
  <c r="G27" i="1"/>
  <c r="F27" i="1"/>
  <c r="E27" i="1"/>
  <c r="D27" i="1"/>
  <c r="H26" i="1"/>
  <c r="H25" i="1"/>
  <c r="H24" i="1"/>
  <c r="H23" i="1"/>
  <c r="H22" i="1"/>
  <c r="L14" i="1"/>
  <c r="K14" i="1"/>
  <c r="J14" i="1"/>
  <c r="I14" i="1"/>
  <c r="G14" i="1"/>
  <c r="F14" i="1"/>
  <c r="E14" i="1"/>
  <c r="D14" i="1"/>
  <c r="H12" i="1"/>
  <c r="H9" i="1"/>
  <c r="H14" i="1" l="1"/>
  <c r="H27" i="1"/>
</calcChain>
</file>

<file path=xl/sharedStrings.xml><?xml version="1.0" encoding="utf-8"?>
<sst xmlns="http://schemas.openxmlformats.org/spreadsheetml/2006/main" count="292" uniqueCount="81">
  <si>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</si>
  <si>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</si>
  <si>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</si>
  <si>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</si>
  <si>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</si>
  <si>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</si>
  <si>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</si>
  <si>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</si>
  <si>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</si>
  <si>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Минеральные вещества (мг)</t>
  </si>
  <si>
    <t>Б</t>
  </si>
  <si>
    <t>Ж</t>
  </si>
  <si>
    <t>У</t>
  </si>
  <si>
    <t>Ca</t>
  </si>
  <si>
    <t>P</t>
  </si>
  <si>
    <t>Mg</t>
  </si>
  <si>
    <t>Fe</t>
  </si>
  <si>
    <t>вторник</t>
  </si>
  <si>
    <t>среда</t>
  </si>
  <si>
    <t>четверг</t>
  </si>
  <si>
    <t>пятница</t>
  </si>
  <si>
    <t>Салат из свежей капусты</t>
  </si>
  <si>
    <t>2</t>
  </si>
  <si>
    <t>№376 сб 2017</t>
  </si>
  <si>
    <t>№243 сб 2017г</t>
  </si>
  <si>
    <t>№13105 сб 2017</t>
  </si>
  <si>
    <t>№64 сб 2017</t>
  </si>
  <si>
    <t>Хлеб</t>
  </si>
  <si>
    <t>Чай с сахаром</t>
  </si>
  <si>
    <t>Обед</t>
  </si>
  <si>
    <t>№160 сб 2017</t>
  </si>
  <si>
    <t xml:space="preserve">Суп картофельный с рисом </t>
  </si>
  <si>
    <t>№446,01 сб 2017</t>
  </si>
  <si>
    <t>№312,02 сб 2017</t>
  </si>
  <si>
    <t>Пюре картофельное</t>
  </si>
  <si>
    <t>№13049 сб 2017</t>
  </si>
  <si>
    <t xml:space="preserve">Овощи по сезону </t>
  </si>
  <si>
    <t>Итого за Обед</t>
  </si>
  <si>
    <t>№133 сб 2017</t>
  </si>
  <si>
    <t xml:space="preserve">Борщ с капустой и картофелем </t>
  </si>
  <si>
    <t>№268 сб 2017</t>
  </si>
  <si>
    <t>№309 сб 2017</t>
  </si>
  <si>
    <t xml:space="preserve">Макаронные изделия отварные </t>
  </si>
  <si>
    <t>№13204 сб 2017</t>
  </si>
  <si>
    <t>№35,01 сб 2017</t>
  </si>
  <si>
    <t>№13067 сб 2017</t>
  </si>
  <si>
    <t>Овощи по сезону</t>
  </si>
  <si>
    <t xml:space="preserve">Чай с сахаром </t>
  </si>
  <si>
    <t xml:space="preserve">Хлеб </t>
  </si>
  <si>
    <t>№162 сб 2017</t>
  </si>
  <si>
    <t xml:space="preserve">Суп картофельный с горохом </t>
  </si>
  <si>
    <t>№63,01 сб 2017</t>
  </si>
  <si>
    <t>№644 сб 2017</t>
  </si>
  <si>
    <t>Гуляш</t>
  </si>
  <si>
    <t>№114 сб 2017</t>
  </si>
  <si>
    <t>Рассольник ленинградский</t>
  </si>
  <si>
    <t>№13140,01 сб 2017</t>
  </si>
  <si>
    <t>№499,02 сб 2017</t>
  </si>
  <si>
    <t xml:space="preserve">Котлета рубленная из птицы </t>
  </si>
  <si>
    <t>№165 сб 2017</t>
  </si>
  <si>
    <t xml:space="preserve">Рис отварной </t>
  </si>
  <si>
    <t>№466,01 сб 2017</t>
  </si>
  <si>
    <t>№514,01сб 2017</t>
  </si>
  <si>
    <t>Каша гречневая вязкая</t>
  </si>
  <si>
    <t xml:space="preserve">Котлета куриная </t>
  </si>
  <si>
    <t xml:space="preserve">Рыба тушенная в томатном соусе </t>
  </si>
  <si>
    <t>Рагу из мясо птицы</t>
  </si>
  <si>
    <t>Котлета по хлыновски</t>
  </si>
  <si>
    <t xml:space="preserve">Пюре картофельное </t>
  </si>
  <si>
    <t xml:space="preserve">Тефтели </t>
  </si>
  <si>
    <t xml:space="preserve">Суп с фрикадельками </t>
  </si>
  <si>
    <t xml:space="preserve">Рагу из мяса птицы </t>
  </si>
  <si>
    <t xml:space="preserve">Суп картофельный с горохом  </t>
  </si>
  <si>
    <t xml:space="preserve">Плов из мяса птицы </t>
  </si>
  <si>
    <t xml:space="preserve">Компот из сухофруктов </t>
  </si>
  <si>
    <t>Суп  картофельный с крупой (пшено)</t>
  </si>
  <si>
    <t>№101 с.б 2017</t>
  </si>
  <si>
    <t>10-ти дневное меню для организации питания обучающихся ОВЗ 5-11 классов ( обед )</t>
  </si>
  <si>
    <t>10-ти дневное меню для организации питания обучающихся ОВЗ 5-11 классов (обед )</t>
  </si>
  <si>
    <t>10-ти дневное меню для организации питания обучающихся ОВЗ 5-11 классов (  обед 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</si>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</sst>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name val="Arial"/>
      <family val="2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1"/>
    </font>
    <font>
      <sz val="8"/>
      <color rgb="FFC00000"/>
      <name val="Arial"/>
      <family val="2"/>
    </font>
    <font>
      <b/>
      <sz val="8"/>
      <name val="Arial"/>
      <family val="2"/>
      <charset val="1"/>
    </font>
    <font>
      <sz val="8"/>
      <color theme="1"/>
      <name val="Arial"/>
      <family val="2"/>
      <charset val="1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NumberFormat="1" applyFont="1" applyFill="1" applyAlignment="1">
      <alignment horizontal="right"/>
    </xf>
    <xf numFmtId="0" fontId="0" fillId="2" borderId="0" xfId="0" applyNumberFormat="1" applyFill="1" applyAlignment="1">
      <alignment horizontal="left"/>
    </xf>
    <xf numFmtId="1" fontId="0" fillId="2" borderId="0" xfId="0" applyNumberFormat="1" applyFill="1"/>
    <xf numFmtId="0" fontId="0" fillId="2" borderId="0" xfId="0" applyNumberFormat="1" applyFill="1" applyAlignment="1">
      <alignment horizontal="right"/>
    </xf>
    <xf numFmtId="0" fontId="5" fillId="2" borderId="0" xfId="0" applyFont="1" applyFill="1"/>
    <xf numFmtId="2" fontId="0" fillId="2" borderId="0" xfId="0" applyNumberFormat="1" applyFill="1"/>
    <xf numFmtId="0" fontId="0" fillId="2" borderId="0" xfId="0" applyFill="1"/>
    <xf numFmtId="1" fontId="4" fillId="2" borderId="1" xfId="0" applyNumberFormat="1" applyFont="1" applyFill="1" applyBorder="1" applyAlignment="1">
      <alignment horizontal="center" vertical="top"/>
    </xf>
    <xf numFmtId="2" fontId="4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2" fillId="2" borderId="0" xfId="0" applyFont="1" applyFill="1" applyBorder="1" applyAlignment="1"/>
    <xf numFmtId="1" fontId="2" fillId="2" borderId="0" xfId="0" applyNumberFormat="1" applyFont="1" applyFill="1" applyBorder="1" applyAlignment="1">
      <alignment horizontal="left"/>
    </xf>
    <xf numFmtId="2" fontId="3" fillId="2" borderId="0" xfId="0" applyNumberFormat="1" applyFont="1" applyFill="1" applyBorder="1" applyAlignment="1">
      <alignment horizontal="center" vertical="top"/>
    </xf>
    <xf numFmtId="2" fontId="2" fillId="2" borderId="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/>
    </xf>
    <xf numFmtId="3" fontId="4" fillId="2" borderId="8" xfId="0" applyNumberFormat="1" applyFont="1" applyFill="1" applyBorder="1" applyAlignment="1">
      <alignment horizontal="center" vertical="top"/>
    </xf>
    <xf numFmtId="1" fontId="4" fillId="2" borderId="8" xfId="0" applyNumberFormat="1" applyFont="1" applyFill="1" applyBorder="1" applyAlignment="1">
      <alignment horizontal="center" vertical="top"/>
    </xf>
    <xf numFmtId="2" fontId="4" fillId="2" borderId="8" xfId="0" applyNumberFormat="1" applyFont="1" applyFill="1" applyBorder="1" applyAlignment="1">
      <alignment horizontal="center" vertical="top"/>
    </xf>
    <xf numFmtId="3" fontId="4" fillId="2" borderId="1" xfId="0" applyNumberFormat="1" applyFont="1" applyFill="1" applyBorder="1" applyAlignment="1">
      <alignment horizontal="center" vertical="top"/>
    </xf>
    <xf numFmtId="0" fontId="6" fillId="2" borderId="14" xfId="0" applyFont="1" applyFill="1" applyBorder="1" applyAlignment="1"/>
    <xf numFmtId="0" fontId="6" fillId="2" borderId="15" xfId="0" applyFont="1" applyFill="1" applyBorder="1" applyAlignment="1"/>
    <xf numFmtId="0" fontId="6" fillId="2" borderId="16" xfId="0" applyFont="1" applyFill="1" applyBorder="1" applyAlignment="1"/>
    <xf numFmtId="1" fontId="6" fillId="2" borderId="8" xfId="0" applyNumberFormat="1" applyFont="1" applyFill="1" applyBorder="1" applyAlignment="1">
      <alignment horizontal="left"/>
    </xf>
    <xf numFmtId="2" fontId="6" fillId="2" borderId="8" xfId="0" applyNumberFormat="1" applyFont="1" applyFill="1" applyBorder="1" applyAlignment="1">
      <alignment horizontal="center" vertical="top"/>
    </xf>
    <xf numFmtId="1" fontId="7" fillId="2" borderId="8" xfId="0" applyNumberFormat="1" applyFont="1" applyFill="1" applyBorder="1" applyAlignment="1">
      <alignment horizontal="center" vertical="top"/>
    </xf>
    <xf numFmtId="2" fontId="7" fillId="2" borderId="8" xfId="0" applyNumberFormat="1" applyFont="1" applyFill="1" applyBorder="1" applyAlignment="1">
      <alignment horizontal="center" vertical="top"/>
    </xf>
    <xf numFmtId="0" fontId="6" fillId="2" borderId="17" xfId="0" applyFont="1" applyFill="1" applyBorder="1" applyAlignment="1"/>
    <xf numFmtId="0" fontId="6" fillId="2" borderId="7" xfId="0" applyFont="1" applyFill="1" applyBorder="1" applyAlignment="1"/>
    <xf numFmtId="0" fontId="6" fillId="2" borderId="18" xfId="0" applyFont="1" applyFill="1" applyBorder="1" applyAlignment="1"/>
    <xf numFmtId="0" fontId="2" fillId="2" borderId="0" xfId="0" applyFont="1" applyFill="1" applyBorder="1" applyAlignment="1">
      <alignment horizontal="left"/>
    </xf>
    <xf numFmtId="1" fontId="6" fillId="2" borderId="8" xfId="0" applyNumberFormat="1" applyFont="1" applyFill="1" applyBorder="1" applyAlignment="1">
      <alignment horizontal="left" vertical="top"/>
    </xf>
    <xf numFmtId="1" fontId="6" fillId="2" borderId="8" xfId="0" applyNumberFormat="1" applyFont="1" applyFill="1" applyBorder="1" applyAlignment="1">
      <alignment horizontal="left" vertical="center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6" fillId="2" borderId="8" xfId="0" applyFont="1" applyFill="1" applyBorder="1" applyAlignment="1">
      <alignment horizontal="left" vertical="center" wrapText="1"/>
    </xf>
    <xf numFmtId="1" fontId="6" fillId="2" borderId="8" xfId="0" applyNumberFormat="1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top"/>
    </xf>
    <xf numFmtId="1" fontId="4" fillId="2" borderId="2" xfId="0" applyNumberFormat="1" applyFont="1" applyFill="1" applyBorder="1" applyAlignment="1">
      <alignment horizontal="center" vertical="top"/>
    </xf>
    <xf numFmtId="0" fontId="6" fillId="2" borderId="22" xfId="0" applyFont="1" applyFill="1" applyBorder="1" applyAlignment="1"/>
    <xf numFmtId="0" fontId="6" fillId="2" borderId="19" xfId="0" applyFont="1" applyFill="1" applyBorder="1" applyAlignment="1"/>
    <xf numFmtId="0" fontId="0" fillId="3" borderId="0" xfId="0" applyFill="1"/>
    <xf numFmtId="1" fontId="4" fillId="2" borderId="13" xfId="0" applyNumberFormat="1" applyFont="1" applyFill="1" applyBorder="1" applyAlignment="1">
      <alignment horizontal="center" vertical="top"/>
    </xf>
    <xf numFmtId="0" fontId="0" fillId="2" borderId="0" xfId="0" applyNumberFormat="1" applyFill="1" applyAlignment="1">
      <alignment wrapText="1"/>
    </xf>
    <xf numFmtId="0" fontId="2" fillId="2" borderId="0" xfId="0" applyNumberFormat="1" applyFont="1" applyFill="1" applyAlignment="1">
      <alignment horizontal="right"/>
    </xf>
    <xf numFmtId="0" fontId="0" fillId="2" borderId="0" xfId="0" applyFill="1"/>
    <xf numFmtId="0" fontId="8" fillId="2" borderId="0" xfId="0" applyNumberFormat="1" applyFont="1" applyFill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4" fillId="2" borderId="8" xfId="0" applyFont="1" applyFill="1" applyBorder="1" applyAlignment="1">
      <alignment horizontal="left" vertical="top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left" indent="1"/>
    </xf>
    <xf numFmtId="0" fontId="4" fillId="2" borderId="1" xfId="0" applyNumberFormat="1" applyFont="1" applyFill="1" applyBorder="1" applyAlignment="1">
      <alignment vertical="top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0" fillId="2" borderId="0" xfId="0" applyNumberFormat="1" applyFill="1" applyAlignment="1">
      <alignment horizontal="left"/>
    </xf>
    <xf numFmtId="0" fontId="0" fillId="2" borderId="0" xfId="0" applyNumberFormat="1" applyFill="1" applyAlignment="1">
      <alignment horizontal="center"/>
    </xf>
    <xf numFmtId="0" fontId="8" fillId="2" borderId="0" xfId="0" applyNumberFormat="1" applyFont="1" applyFill="1" applyAlignment="1">
      <alignment vertical="center" wrapText="1"/>
    </xf>
    <xf numFmtId="0" fontId="6" fillId="2" borderId="11" xfId="0" applyFont="1" applyFill="1" applyBorder="1" applyAlignment="1">
      <alignment horizontal="left" indent="1"/>
    </xf>
    <xf numFmtId="0" fontId="6" fillId="2" borderId="12" xfId="0" applyFont="1" applyFill="1" applyBorder="1" applyAlignment="1">
      <alignment horizontal="left" indent="1"/>
    </xf>
    <xf numFmtId="0" fontId="6" fillId="2" borderId="13" xfId="0" applyFont="1" applyFill="1" applyBorder="1" applyAlignment="1">
      <alignment horizontal="left" indent="1"/>
    </xf>
    <xf numFmtId="0" fontId="6" fillId="2" borderId="9" xfId="0" applyFont="1" applyFill="1" applyBorder="1" applyAlignment="1">
      <alignment horizontal="left" indent="1"/>
    </xf>
    <xf numFmtId="0" fontId="6" fillId="2" borderId="23" xfId="0" applyFont="1" applyFill="1" applyBorder="1" applyAlignment="1">
      <alignment horizontal="left" indent="1"/>
    </xf>
    <xf numFmtId="0" fontId="6" fillId="2" borderId="10" xfId="0" applyFont="1" applyFill="1" applyBorder="1" applyAlignment="1">
      <alignment horizontal="left" inden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0" fillId="2" borderId="0" xfId="0" applyNumberFormat="1" applyFill="1" applyAlignment="1">
      <alignment horizontal="right"/>
    </xf>
    <xf numFmtId="0" fontId="6" fillId="2" borderId="21" xfId="0" applyFont="1" applyFill="1" applyBorder="1" applyAlignment="1">
      <alignment horizontal="left" indent="1"/>
    </xf>
    <xf numFmtId="0" fontId="4" fillId="2" borderId="1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right"/>
    </xf>
    <xf numFmtId="0" fontId="6" fillId="2" borderId="20" xfId="0" applyFont="1" applyFill="1" applyBorder="1" applyAlignment="1">
      <alignment horizontal="left" indent="1"/>
    </xf>
    <xf numFmtId="0" fontId="6" fillId="2" borderId="19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47"/>
  <sheetViews>
    <sheetView tabSelected="1" view="pageBreakPreview" topLeftCell="A136" zoomScale="160" zoomScaleSheetLayoutView="160" workbookViewId="0">
      <selection activeCell="C143" sqref="C143"/>
    </sheetView>
  </sheetViews>
  <sheetFormatPr defaultColWidth="10.33203125" defaultRowHeight="11.25" x14ac:dyDescent="0.2"/>
  <cols>
    <col min="1" max="1" width="16.5" style="1" customWidth="1"/>
    <col min="2" max="2" width="16.6640625" style="1" customWidth="1"/>
    <col min="3" max="3" width="16" style="1" customWidth="1"/>
    <col min="4" max="4" width="8.6640625" style="1" customWidth="1"/>
    <col min="5" max="5" width="5.6640625" style="1" customWidth="1"/>
    <col min="6" max="6" width="9.1640625" style="1" customWidth="1"/>
    <col min="7" max="7" width="7" style="1" customWidth="1"/>
    <col min="8" max="8" width="10.1640625" style="1" customWidth="1"/>
    <col min="9" max="10" width="7" style="1" customWidth="1"/>
    <col min="11" max="11" width="6.1640625" style="1" customWidth="1"/>
    <col min="12" max="12" width="9.5" style="1" customWidth="1"/>
    <col min="13" max="16384" width="10.33203125" style="1"/>
  </cols>
  <sheetData>
    <row r="1" spans="1:12" s="64" customFormat="1" ht="18" customHeight="1" x14ac:dyDescent="0.2">
      <c r="A1" s="64" t="s">
        <v>77</v>
      </c>
    </row>
    <row r="2" spans="1:12" s="64" customFormat="1" ht="17.25" customHeight="1" x14ac:dyDescent="0.2"/>
    <row r="3" spans="1:12" s="12" customFormat="1" ht="17.25" customHeight="1" x14ac:dyDescent="0.2">
      <c r="A3" s="2"/>
      <c r="B3" s="13"/>
      <c r="C3" s="13"/>
      <c r="D3" s="14"/>
      <c r="E3" s="15"/>
      <c r="F3" s="15"/>
      <c r="G3" s="15"/>
      <c r="H3" s="16"/>
      <c r="I3" s="15"/>
      <c r="J3" s="15"/>
      <c r="K3" s="15"/>
      <c r="L3" s="15"/>
    </row>
    <row r="4" spans="1:12" s="12" customFormat="1" ht="17.25" customHeight="1" x14ac:dyDescent="0.2">
      <c r="A4" s="52" t="s">
        <v>4</v>
      </c>
      <c r="B4" s="52" t="s">
        <v>5</v>
      </c>
      <c r="C4" s="52"/>
      <c r="D4" s="52" t="s">
        <v>6</v>
      </c>
      <c r="E4" s="54" t="s">
        <v>7</v>
      </c>
      <c r="F4" s="54"/>
      <c r="G4" s="54"/>
      <c r="H4" s="52" t="s">
        <v>8</v>
      </c>
      <c r="I4" s="54" t="s">
        <v>9</v>
      </c>
      <c r="J4" s="54"/>
      <c r="K4" s="54"/>
      <c r="L4" s="54"/>
    </row>
    <row r="5" spans="1:12" s="12" customFormat="1" ht="17.25" customHeight="1" x14ac:dyDescent="0.2">
      <c r="A5" s="53"/>
      <c r="B5" s="58"/>
      <c r="C5" s="59"/>
      <c r="D5" s="53"/>
      <c r="E5" s="17" t="s">
        <v>10</v>
      </c>
      <c r="F5" s="17" t="s">
        <v>11</v>
      </c>
      <c r="G5" s="17" t="s">
        <v>12</v>
      </c>
      <c r="H5" s="53"/>
      <c r="I5" s="17" t="s">
        <v>13</v>
      </c>
      <c r="J5" s="17" t="s">
        <v>14</v>
      </c>
      <c r="K5" s="17" t="s">
        <v>15</v>
      </c>
      <c r="L5" s="17" t="s">
        <v>16</v>
      </c>
    </row>
    <row r="6" spans="1:12" s="12" customFormat="1" ht="17.25" customHeight="1" x14ac:dyDescent="0.2">
      <c r="A6" s="18">
        <v>1</v>
      </c>
      <c r="B6" s="55">
        <v>2</v>
      </c>
      <c r="C6" s="55"/>
      <c r="D6" s="18">
        <v>3</v>
      </c>
      <c r="E6" s="18">
        <v>4</v>
      </c>
      <c r="F6" s="18">
        <v>5</v>
      </c>
      <c r="G6" s="18">
        <v>6</v>
      </c>
      <c r="H6" s="18">
        <v>7</v>
      </c>
      <c r="I6" s="18">
        <v>12</v>
      </c>
      <c r="J6" s="18">
        <v>13</v>
      </c>
      <c r="K6" s="18">
        <v>14</v>
      </c>
      <c r="L6" s="18">
        <v>15</v>
      </c>
    </row>
    <row r="7" spans="1:12" s="12" customFormat="1" ht="17.25" customHeight="1" x14ac:dyDescent="0.2">
      <c r="A7" s="65" t="s">
        <v>29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7"/>
    </row>
    <row r="8" spans="1:12" s="44" customFormat="1" ht="17.25" customHeight="1" x14ac:dyDescent="0.2">
      <c r="A8" s="19" t="s">
        <v>30</v>
      </c>
      <c r="B8" s="51" t="s">
        <v>31</v>
      </c>
      <c r="C8" s="51"/>
      <c r="D8" s="20">
        <v>200</v>
      </c>
      <c r="E8" s="21">
        <v>5.2</v>
      </c>
      <c r="F8" s="21">
        <v>6</v>
      </c>
      <c r="G8" s="21">
        <v>16.5</v>
      </c>
      <c r="H8" s="21">
        <v>119.5</v>
      </c>
      <c r="I8" s="21">
        <v>17</v>
      </c>
      <c r="J8" s="21">
        <v>52</v>
      </c>
      <c r="K8" s="21">
        <v>21</v>
      </c>
      <c r="L8" s="21">
        <v>1</v>
      </c>
    </row>
    <row r="9" spans="1:12" s="12" customFormat="1" ht="17.25" customHeight="1" x14ac:dyDescent="0.2">
      <c r="A9" s="19" t="s">
        <v>32</v>
      </c>
      <c r="B9" s="51" t="s">
        <v>53</v>
      </c>
      <c r="C9" s="51"/>
      <c r="D9" s="20">
        <v>90</v>
      </c>
      <c r="E9" s="21">
        <v>14</v>
      </c>
      <c r="F9" s="21">
        <v>15</v>
      </c>
      <c r="G9" s="21">
        <v>14</v>
      </c>
      <c r="H9" s="21">
        <f>(G9*3.8)+(F9*9)+(E9*4)</f>
        <v>244.2</v>
      </c>
      <c r="I9" s="21">
        <v>15</v>
      </c>
      <c r="J9" s="21">
        <v>113</v>
      </c>
      <c r="K9" s="21">
        <v>19</v>
      </c>
      <c r="L9" s="21">
        <v>2</v>
      </c>
    </row>
    <row r="10" spans="1:12" s="44" customFormat="1" ht="17.25" customHeight="1" x14ac:dyDescent="0.2">
      <c r="A10" s="19" t="s">
        <v>33</v>
      </c>
      <c r="B10" s="51" t="s">
        <v>68</v>
      </c>
      <c r="C10" s="51"/>
      <c r="D10" s="20">
        <v>150</v>
      </c>
      <c r="E10" s="21">
        <v>8.1</v>
      </c>
      <c r="F10" s="21">
        <v>9.5</v>
      </c>
      <c r="G10" s="21">
        <v>45</v>
      </c>
      <c r="H10" s="21">
        <v>393.9</v>
      </c>
      <c r="I10" s="21">
        <v>36</v>
      </c>
      <c r="J10" s="21">
        <v>78</v>
      </c>
      <c r="K10" s="21">
        <v>26</v>
      </c>
      <c r="L10" s="21">
        <v>1</v>
      </c>
    </row>
    <row r="11" spans="1:12" s="44" customFormat="1" ht="17.25" customHeight="1" x14ac:dyDescent="0.2">
      <c r="A11" s="19" t="s">
        <v>23</v>
      </c>
      <c r="B11" s="57" t="s">
        <v>47</v>
      </c>
      <c r="C11" s="57"/>
      <c r="D11" s="20">
        <v>200</v>
      </c>
      <c r="E11" s="21">
        <v>0.09</v>
      </c>
      <c r="F11" s="21">
        <v>0</v>
      </c>
      <c r="G11" s="21">
        <v>13.9</v>
      </c>
      <c r="H11" s="21">
        <v>44.63</v>
      </c>
      <c r="I11" s="21">
        <v>12</v>
      </c>
      <c r="J11" s="21">
        <v>4</v>
      </c>
      <c r="K11" s="21">
        <v>4</v>
      </c>
      <c r="L11" s="21">
        <v>0</v>
      </c>
    </row>
    <row r="12" spans="1:12" s="12" customFormat="1" ht="17.25" customHeight="1" x14ac:dyDescent="0.2">
      <c r="A12" s="22" t="s">
        <v>25</v>
      </c>
      <c r="B12" s="57" t="s">
        <v>27</v>
      </c>
      <c r="C12" s="57"/>
      <c r="D12" s="10">
        <v>50</v>
      </c>
      <c r="E12" s="11">
        <v>4.28</v>
      </c>
      <c r="F12" s="11">
        <v>2.66</v>
      </c>
      <c r="G12" s="11">
        <v>26.49</v>
      </c>
      <c r="H12" s="11">
        <f>(E12*7)+(F12*9)+(G12*3.8)</f>
        <v>154.56200000000001</v>
      </c>
      <c r="I12" s="21">
        <v>7</v>
      </c>
      <c r="J12" s="21">
        <v>40</v>
      </c>
      <c r="K12" s="21">
        <v>11</v>
      </c>
      <c r="L12" s="21">
        <v>1</v>
      </c>
    </row>
    <row r="13" spans="1:12" s="44" customFormat="1" ht="17.25" customHeight="1" x14ac:dyDescent="0.2">
      <c r="A13" s="19" t="s">
        <v>35</v>
      </c>
      <c r="B13" s="51" t="s">
        <v>36</v>
      </c>
      <c r="C13" s="51"/>
      <c r="D13" s="20">
        <v>60</v>
      </c>
      <c r="E13" s="21">
        <v>5</v>
      </c>
      <c r="F13" s="21">
        <v>0</v>
      </c>
      <c r="G13" s="21">
        <v>1.5</v>
      </c>
      <c r="H13" s="21">
        <v>38.5</v>
      </c>
      <c r="I13" s="21">
        <v>3</v>
      </c>
      <c r="J13" s="21">
        <v>3</v>
      </c>
      <c r="K13" s="21">
        <v>2</v>
      </c>
      <c r="L13" s="21">
        <v>0</v>
      </c>
    </row>
    <row r="14" spans="1:12" ht="17.25" customHeight="1" x14ac:dyDescent="0.2">
      <c r="A14" s="23" t="s">
        <v>37</v>
      </c>
      <c r="B14" s="24"/>
      <c r="C14" s="25"/>
      <c r="D14" s="26">
        <f>SUM(D8:D13)</f>
        <v>750</v>
      </c>
      <c r="E14" s="27">
        <f t="shared" ref="E14:L14" si="0">E8+E11+E12+E9+E10+E13</f>
        <v>36.67</v>
      </c>
      <c r="F14" s="27">
        <f t="shared" si="0"/>
        <v>33.159999999999997</v>
      </c>
      <c r="G14" s="27">
        <f t="shared" si="0"/>
        <v>117.39</v>
      </c>
      <c r="H14" s="27">
        <f t="shared" si="0"/>
        <v>995.29200000000003</v>
      </c>
      <c r="I14" s="27">
        <f t="shared" si="0"/>
        <v>90</v>
      </c>
      <c r="J14" s="27">
        <f t="shared" si="0"/>
        <v>290</v>
      </c>
      <c r="K14" s="27">
        <f t="shared" si="0"/>
        <v>83</v>
      </c>
      <c r="L14" s="27">
        <f t="shared" si="0"/>
        <v>5</v>
      </c>
    </row>
    <row r="15" spans="1:12" ht="17.25" customHeight="1" x14ac:dyDescent="0.2">
      <c r="A15" s="49" t="s">
        <v>77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</row>
    <row r="16" spans="1:12" s="12" customFormat="1" ht="17.25" customHeight="1" x14ac:dyDescent="0.2">
      <c r="A16" s="2"/>
      <c r="B16" s="13"/>
      <c r="C16" s="13"/>
      <c r="D16" s="14"/>
      <c r="E16" s="15"/>
      <c r="F16" s="15"/>
      <c r="G16" s="15"/>
      <c r="H16" s="16"/>
      <c r="I16" s="15"/>
      <c r="J16" s="15"/>
      <c r="K16" s="15"/>
      <c r="L16" s="15"/>
    </row>
    <row r="17" spans="1:12" s="12" customFormat="1" ht="17.25" customHeight="1" x14ac:dyDescent="0.2">
      <c r="A17" s="71" t="s">
        <v>4</v>
      </c>
      <c r="B17" s="52" t="s">
        <v>5</v>
      </c>
      <c r="C17" s="52"/>
      <c r="D17" s="52" t="s">
        <v>6</v>
      </c>
      <c r="E17" s="54" t="s">
        <v>7</v>
      </c>
      <c r="F17" s="54"/>
      <c r="G17" s="54"/>
      <c r="H17" s="52" t="s">
        <v>8</v>
      </c>
      <c r="I17" s="54" t="s">
        <v>9</v>
      </c>
      <c r="J17" s="54"/>
      <c r="K17" s="54"/>
      <c r="L17" s="54"/>
    </row>
    <row r="18" spans="1:12" s="12" customFormat="1" ht="17.25" customHeight="1" x14ac:dyDescent="0.2">
      <c r="A18" s="72"/>
      <c r="B18" s="58"/>
      <c r="C18" s="59"/>
      <c r="D18" s="53"/>
      <c r="E18" s="17" t="s">
        <v>10</v>
      </c>
      <c r="F18" s="17" t="s">
        <v>11</v>
      </c>
      <c r="G18" s="17" t="s">
        <v>12</v>
      </c>
      <c r="H18" s="53"/>
      <c r="I18" s="17" t="s">
        <v>13</v>
      </c>
      <c r="J18" s="17" t="s">
        <v>14</v>
      </c>
      <c r="K18" s="17" t="s">
        <v>15</v>
      </c>
      <c r="L18" s="17" t="s">
        <v>16</v>
      </c>
    </row>
    <row r="19" spans="1:12" s="12" customFormat="1" ht="17.25" customHeight="1" x14ac:dyDescent="0.2">
      <c r="A19" s="18">
        <v>1</v>
      </c>
      <c r="B19" s="55">
        <v>2</v>
      </c>
      <c r="C19" s="55"/>
      <c r="D19" s="18">
        <v>3</v>
      </c>
      <c r="E19" s="18">
        <v>4</v>
      </c>
      <c r="F19" s="18">
        <v>5</v>
      </c>
      <c r="G19" s="18">
        <v>6</v>
      </c>
      <c r="H19" s="18">
        <v>7</v>
      </c>
      <c r="I19" s="18">
        <v>12</v>
      </c>
      <c r="J19" s="18">
        <v>13</v>
      </c>
      <c r="K19" s="18">
        <v>14</v>
      </c>
      <c r="L19" s="18">
        <v>15</v>
      </c>
    </row>
    <row r="20" spans="1:12" s="12" customFormat="1" ht="17.25" customHeight="1" x14ac:dyDescent="0.2">
      <c r="A20" s="56" t="s">
        <v>29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</row>
    <row r="21" spans="1:12" s="44" customFormat="1" ht="29.45" customHeight="1" x14ac:dyDescent="0.2">
      <c r="A21" s="19" t="s">
        <v>38</v>
      </c>
      <c r="B21" s="51" t="s">
        <v>39</v>
      </c>
      <c r="C21" s="51"/>
      <c r="D21" s="28">
        <v>200</v>
      </c>
      <c r="E21" s="29">
        <v>4.3</v>
      </c>
      <c r="F21" s="29">
        <v>6</v>
      </c>
      <c r="G21" s="29">
        <v>13</v>
      </c>
      <c r="H21" s="29">
        <v>110</v>
      </c>
      <c r="I21" s="29">
        <v>34</v>
      </c>
      <c r="J21" s="29">
        <v>42</v>
      </c>
      <c r="K21" s="29">
        <v>20</v>
      </c>
      <c r="L21" s="29">
        <v>1</v>
      </c>
    </row>
    <row r="22" spans="1:12" s="44" customFormat="1" ht="23.25" customHeight="1" x14ac:dyDescent="0.2">
      <c r="A22" s="19" t="s">
        <v>40</v>
      </c>
      <c r="B22" s="51" t="s">
        <v>69</v>
      </c>
      <c r="C22" s="51"/>
      <c r="D22" s="20">
        <v>90</v>
      </c>
      <c r="E22" s="21">
        <v>24</v>
      </c>
      <c r="F22" s="21">
        <v>30</v>
      </c>
      <c r="G22" s="21">
        <v>12</v>
      </c>
      <c r="H22" s="21">
        <f t="shared" ref="H22:H24" si="1">(E22*4)+(F22*9)+(G22*3.8)</f>
        <v>411.6</v>
      </c>
      <c r="I22" s="21">
        <v>17</v>
      </c>
      <c r="J22" s="21">
        <v>131</v>
      </c>
      <c r="K22" s="21">
        <v>19</v>
      </c>
      <c r="L22" s="21">
        <v>2</v>
      </c>
    </row>
    <row r="23" spans="1:12" s="44" customFormat="1" ht="23.1" customHeight="1" x14ac:dyDescent="0.2">
      <c r="A23" s="19" t="s">
        <v>41</v>
      </c>
      <c r="B23" s="51" t="s">
        <v>42</v>
      </c>
      <c r="C23" s="51"/>
      <c r="D23" s="20">
        <v>150</v>
      </c>
      <c r="E23" s="21">
        <v>12</v>
      </c>
      <c r="F23" s="21">
        <v>15</v>
      </c>
      <c r="G23" s="21">
        <v>57</v>
      </c>
      <c r="H23" s="21">
        <f t="shared" si="1"/>
        <v>399.6</v>
      </c>
      <c r="I23" s="21">
        <v>14</v>
      </c>
      <c r="J23" s="21">
        <v>45</v>
      </c>
      <c r="K23" s="21">
        <v>8</v>
      </c>
      <c r="L23" s="21">
        <v>1</v>
      </c>
    </row>
    <row r="24" spans="1:12" s="44" customFormat="1" ht="17.25" customHeight="1" x14ac:dyDescent="0.2">
      <c r="A24" s="19" t="s">
        <v>43</v>
      </c>
      <c r="B24" s="51" t="s">
        <v>36</v>
      </c>
      <c r="C24" s="51"/>
      <c r="D24" s="20">
        <v>60</v>
      </c>
      <c r="E24" s="21">
        <v>0</v>
      </c>
      <c r="F24" s="21">
        <v>4</v>
      </c>
      <c r="G24" s="21">
        <v>4</v>
      </c>
      <c r="H24" s="21">
        <f t="shared" si="1"/>
        <v>51.2</v>
      </c>
      <c r="I24" s="21">
        <v>17</v>
      </c>
      <c r="J24" s="21">
        <v>22</v>
      </c>
      <c r="K24" s="21">
        <v>9</v>
      </c>
      <c r="L24" s="21">
        <v>1</v>
      </c>
    </row>
    <row r="25" spans="1:12" s="44" customFormat="1" ht="17.25" customHeight="1" x14ac:dyDescent="0.2">
      <c r="A25" s="19" t="s">
        <v>23</v>
      </c>
      <c r="B25" s="57" t="s">
        <v>28</v>
      </c>
      <c r="C25" s="57"/>
      <c r="D25" s="20">
        <v>200</v>
      </c>
      <c r="E25" s="21">
        <v>0.08</v>
      </c>
      <c r="F25" s="21">
        <v>0</v>
      </c>
      <c r="G25" s="21">
        <v>13.12</v>
      </c>
      <c r="H25" s="21">
        <f>(E25*7)+(F25*9)+(G25*3.8)</f>
        <v>50.415999999999997</v>
      </c>
      <c r="I25" s="21">
        <v>12</v>
      </c>
      <c r="J25" s="21">
        <v>4</v>
      </c>
      <c r="K25" s="21">
        <v>4</v>
      </c>
      <c r="L25" s="21">
        <v>0</v>
      </c>
    </row>
    <row r="26" spans="1:12" s="12" customFormat="1" ht="17.25" customHeight="1" x14ac:dyDescent="0.2">
      <c r="A26" s="22" t="s">
        <v>25</v>
      </c>
      <c r="B26" s="57" t="s">
        <v>27</v>
      </c>
      <c r="C26" s="57"/>
      <c r="D26" s="10">
        <v>40</v>
      </c>
      <c r="E26" s="11">
        <v>4.28</v>
      </c>
      <c r="F26" s="11">
        <v>2.66</v>
      </c>
      <c r="G26" s="11">
        <v>26.49</v>
      </c>
      <c r="H26" s="11">
        <f>(E26*7)+(F26*9)+(G26*3.8)</f>
        <v>154.56200000000001</v>
      </c>
      <c r="I26" s="21">
        <v>7</v>
      </c>
      <c r="J26" s="21">
        <v>40</v>
      </c>
      <c r="K26" s="21">
        <v>11</v>
      </c>
      <c r="L26" s="21">
        <v>1</v>
      </c>
    </row>
    <row r="27" spans="1:12" ht="17.25" customHeight="1" x14ac:dyDescent="0.2">
      <c r="A27" s="30" t="s">
        <v>37</v>
      </c>
      <c r="B27" s="31"/>
      <c r="C27" s="32"/>
      <c r="D27" s="26">
        <f>SUM(D21:D26)</f>
        <v>740</v>
      </c>
      <c r="E27" s="27">
        <f t="shared" ref="E27:L27" si="2">E21+E22+E23+E24+E25+E26</f>
        <v>44.66</v>
      </c>
      <c r="F27" s="27">
        <f t="shared" si="2"/>
        <v>57.66</v>
      </c>
      <c r="G27" s="27">
        <f t="shared" si="2"/>
        <v>125.61</v>
      </c>
      <c r="H27" s="27">
        <f t="shared" si="2"/>
        <v>1177.3780000000002</v>
      </c>
      <c r="I27" s="27">
        <f t="shared" si="2"/>
        <v>101</v>
      </c>
      <c r="J27" s="27">
        <f t="shared" si="2"/>
        <v>284</v>
      </c>
      <c r="K27" s="27">
        <f t="shared" si="2"/>
        <v>71</v>
      </c>
      <c r="L27" s="27">
        <f t="shared" si="2"/>
        <v>6</v>
      </c>
    </row>
    <row r="28" spans="1:12" ht="17.25" customHeight="1" x14ac:dyDescent="0.25">
      <c r="A28" s="49" t="s">
        <v>77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</row>
    <row r="29" spans="1:12" s="12" customFormat="1" ht="17.25" customHeight="1" x14ac:dyDescent="0.2">
      <c r="A29" s="2"/>
      <c r="B29" s="13"/>
      <c r="C29" s="13"/>
      <c r="D29" s="33"/>
      <c r="E29" s="15"/>
      <c r="F29" s="15"/>
      <c r="G29" s="15"/>
      <c r="H29" s="16"/>
      <c r="I29" s="15"/>
      <c r="J29" s="15"/>
      <c r="K29" s="15"/>
      <c r="L29" s="15"/>
    </row>
    <row r="30" spans="1:12" s="12" customFormat="1" ht="17.25" customHeight="1" x14ac:dyDescent="0.2">
      <c r="A30" s="52" t="s">
        <v>4</v>
      </c>
      <c r="B30" s="52" t="s">
        <v>5</v>
      </c>
      <c r="C30" s="52"/>
      <c r="D30" s="52" t="s">
        <v>6</v>
      </c>
      <c r="E30" s="54" t="s">
        <v>7</v>
      </c>
      <c r="F30" s="54"/>
      <c r="G30" s="54"/>
      <c r="H30" s="52" t="s">
        <v>8</v>
      </c>
      <c r="I30" s="54" t="s">
        <v>9</v>
      </c>
      <c r="J30" s="54"/>
      <c r="K30" s="54"/>
      <c r="L30" s="54"/>
    </row>
    <row r="31" spans="1:12" s="12" customFormat="1" ht="17.25" customHeight="1" x14ac:dyDescent="0.2">
      <c r="A31" s="53"/>
      <c r="B31" s="58"/>
      <c r="C31" s="59"/>
      <c r="D31" s="53"/>
      <c r="E31" s="17" t="s">
        <v>10</v>
      </c>
      <c r="F31" s="17" t="s">
        <v>11</v>
      </c>
      <c r="G31" s="17" t="s">
        <v>12</v>
      </c>
      <c r="H31" s="53"/>
      <c r="I31" s="17" t="s">
        <v>13</v>
      </c>
      <c r="J31" s="17" t="s">
        <v>14</v>
      </c>
      <c r="K31" s="17" t="s">
        <v>15</v>
      </c>
      <c r="L31" s="17" t="s">
        <v>16</v>
      </c>
    </row>
    <row r="32" spans="1:12" s="12" customFormat="1" ht="17.25" customHeight="1" x14ac:dyDescent="0.2">
      <c r="A32" s="18">
        <v>1</v>
      </c>
      <c r="B32" s="55">
        <v>2</v>
      </c>
      <c r="C32" s="55"/>
      <c r="D32" s="18">
        <v>3</v>
      </c>
      <c r="E32" s="18">
        <v>4</v>
      </c>
      <c r="F32" s="18">
        <v>5</v>
      </c>
      <c r="G32" s="18">
        <v>6</v>
      </c>
      <c r="H32" s="18">
        <v>7</v>
      </c>
      <c r="I32" s="18">
        <v>12</v>
      </c>
      <c r="J32" s="18">
        <v>13</v>
      </c>
      <c r="K32" s="18">
        <v>14</v>
      </c>
      <c r="L32" s="18">
        <v>15</v>
      </c>
    </row>
    <row r="33" spans="1:12" s="12" customFormat="1" ht="17.25" customHeight="1" x14ac:dyDescent="0.2">
      <c r="A33" s="56" t="s">
        <v>29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</row>
    <row r="34" spans="1:12" s="44" customFormat="1" ht="17.25" customHeight="1" x14ac:dyDescent="0.2">
      <c r="A34" s="19" t="s">
        <v>44</v>
      </c>
      <c r="B34" s="60" t="s">
        <v>70</v>
      </c>
      <c r="C34" s="61"/>
      <c r="D34" s="20">
        <v>200</v>
      </c>
      <c r="E34" s="21">
        <v>3.4</v>
      </c>
      <c r="F34" s="21">
        <v>3.4</v>
      </c>
      <c r="G34" s="21">
        <v>17.399999999999999</v>
      </c>
      <c r="H34" s="21">
        <f>(G34*3.8)+(F34*9)+(E34*4)</f>
        <v>110.31999999999998</v>
      </c>
      <c r="I34" s="21">
        <v>28</v>
      </c>
      <c r="J34" s="21">
        <v>54</v>
      </c>
      <c r="K34" s="21">
        <v>23</v>
      </c>
      <c r="L34" s="21">
        <v>1</v>
      </c>
    </row>
    <row r="35" spans="1:12" s="44" customFormat="1" ht="17.25" customHeight="1" x14ac:dyDescent="0.2">
      <c r="A35" s="19" t="s">
        <v>45</v>
      </c>
      <c r="B35" s="60" t="s">
        <v>71</v>
      </c>
      <c r="C35" s="61"/>
      <c r="D35" s="20">
        <v>200</v>
      </c>
      <c r="E35" s="21">
        <v>10</v>
      </c>
      <c r="F35" s="21">
        <v>12</v>
      </c>
      <c r="G35" s="21">
        <v>50</v>
      </c>
      <c r="H35" s="21">
        <f t="shared" ref="H35:H36" si="3">(G35*3.8)+(F35*9)+(E35*4)</f>
        <v>338</v>
      </c>
      <c r="I35" s="21">
        <v>16</v>
      </c>
      <c r="J35" s="21">
        <v>74</v>
      </c>
      <c r="K35" s="21">
        <v>29</v>
      </c>
      <c r="L35" s="21">
        <v>1</v>
      </c>
    </row>
    <row r="36" spans="1:12" s="44" customFormat="1" ht="17.25" customHeight="1" x14ac:dyDescent="0.2">
      <c r="A36" s="19" t="s">
        <v>35</v>
      </c>
      <c r="B36" s="51" t="s">
        <v>36</v>
      </c>
      <c r="C36" s="51"/>
      <c r="D36" s="20">
        <v>60</v>
      </c>
      <c r="E36" s="21">
        <v>12</v>
      </c>
      <c r="F36" s="21">
        <v>0</v>
      </c>
      <c r="G36" s="21">
        <v>2.4</v>
      </c>
      <c r="H36" s="21">
        <f t="shared" si="3"/>
        <v>57.12</v>
      </c>
      <c r="I36" s="21">
        <v>3</v>
      </c>
      <c r="J36" s="21">
        <v>3</v>
      </c>
      <c r="K36" s="21">
        <v>2</v>
      </c>
      <c r="L36" s="21"/>
    </row>
    <row r="37" spans="1:12" s="44" customFormat="1" ht="17.25" customHeight="1" x14ac:dyDescent="0.2">
      <c r="A37" s="19" t="s">
        <v>23</v>
      </c>
      <c r="B37" s="57" t="s">
        <v>47</v>
      </c>
      <c r="C37" s="57"/>
      <c r="D37" s="20">
        <v>200</v>
      </c>
      <c r="E37" s="21">
        <v>0.08</v>
      </c>
      <c r="F37" s="21">
        <v>0</v>
      </c>
      <c r="G37" s="21">
        <v>13.12</v>
      </c>
      <c r="H37" s="21">
        <f>(E37*7)+(F37*9)+(G37*3.8)</f>
        <v>50.415999999999997</v>
      </c>
      <c r="I37" s="21">
        <v>12</v>
      </c>
      <c r="J37" s="21">
        <v>4</v>
      </c>
      <c r="K37" s="21">
        <v>4</v>
      </c>
      <c r="L37" s="21">
        <v>0</v>
      </c>
    </row>
    <row r="38" spans="1:12" s="12" customFormat="1" ht="17.25" customHeight="1" x14ac:dyDescent="0.2">
      <c r="A38" s="22" t="s">
        <v>25</v>
      </c>
      <c r="B38" s="57" t="s">
        <v>48</v>
      </c>
      <c r="C38" s="57"/>
      <c r="D38" s="10">
        <v>40</v>
      </c>
      <c r="E38" s="11">
        <v>4.28</v>
      </c>
      <c r="F38" s="11">
        <v>2.66</v>
      </c>
      <c r="G38" s="11">
        <v>26.49</v>
      </c>
      <c r="H38" s="11">
        <f>(E38*7)+(F38*9)+(G38*3.8)</f>
        <v>154.56200000000001</v>
      </c>
      <c r="I38" s="21">
        <v>7</v>
      </c>
      <c r="J38" s="21">
        <v>40</v>
      </c>
      <c r="K38" s="21">
        <v>11</v>
      </c>
      <c r="L38" s="21">
        <v>1</v>
      </c>
    </row>
    <row r="39" spans="1:12" s="12" customFormat="1" ht="17.25" customHeight="1" x14ac:dyDescent="0.2">
      <c r="A39" s="30" t="s">
        <v>37</v>
      </c>
      <c r="B39" s="31"/>
      <c r="C39" s="32"/>
      <c r="D39" s="26">
        <f>SUM(D34:D38)</f>
        <v>700</v>
      </c>
      <c r="E39" s="27">
        <f>SUM(E34:E38)</f>
        <v>29.759999999999998</v>
      </c>
      <c r="F39" s="27">
        <f t="shared" ref="F39:L39" si="4">SUM(F34:F38)</f>
        <v>18.060000000000002</v>
      </c>
      <c r="G39" s="27">
        <f t="shared" si="4"/>
        <v>109.41000000000001</v>
      </c>
      <c r="H39" s="27">
        <f t="shared" si="4"/>
        <v>710.41800000000001</v>
      </c>
      <c r="I39" s="27">
        <f t="shared" si="4"/>
        <v>66</v>
      </c>
      <c r="J39" s="27">
        <f t="shared" si="4"/>
        <v>175</v>
      </c>
      <c r="K39" s="27">
        <f t="shared" si="4"/>
        <v>69</v>
      </c>
      <c r="L39" s="27">
        <f t="shared" si="4"/>
        <v>3</v>
      </c>
    </row>
    <row r="40" spans="1:12" ht="17.25" customHeight="1" x14ac:dyDescent="0.2">
      <c r="I40" s="73"/>
      <c r="J40" s="73"/>
      <c r="K40" s="73"/>
      <c r="L40" s="73"/>
    </row>
    <row r="41" spans="1:12" ht="17.25" customHeight="1" x14ac:dyDescent="0.25">
      <c r="A41" s="49" t="s">
        <v>77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</row>
    <row r="42" spans="1:12" ht="17.25" customHeight="1" x14ac:dyDescent="0.2">
      <c r="A42" s="2"/>
      <c r="E42" s="3" t="s">
        <v>0</v>
      </c>
      <c r="F42" s="62" t="s">
        <v>19</v>
      </c>
      <c r="G42" s="63"/>
      <c r="H42" s="63"/>
      <c r="I42" s="46"/>
      <c r="J42" s="46"/>
      <c r="K42" s="46"/>
      <c r="L42" s="46"/>
    </row>
    <row r="43" spans="1:12" ht="17.25" customHeight="1" x14ac:dyDescent="0.2">
      <c r="D43" s="47" t="s">
        <v>2</v>
      </c>
      <c r="E43" s="47"/>
      <c r="F43" s="4" t="s">
        <v>3</v>
      </c>
      <c r="I43" s="48"/>
      <c r="J43" s="48"/>
      <c r="K43" s="48"/>
      <c r="L43" s="48"/>
    </row>
    <row r="44" spans="1:12" s="12" customFormat="1" ht="17.25" customHeight="1" x14ac:dyDescent="0.2">
      <c r="A44" s="74" t="s">
        <v>29</v>
      </c>
      <c r="B44" s="74"/>
      <c r="C44" s="74"/>
      <c r="D44" s="56"/>
      <c r="E44" s="56"/>
      <c r="F44" s="56"/>
      <c r="G44" s="56"/>
      <c r="H44" s="56"/>
      <c r="I44" s="56"/>
      <c r="J44" s="56"/>
      <c r="K44" s="56"/>
      <c r="L44" s="56"/>
    </row>
    <row r="45" spans="1:12" s="44" customFormat="1" ht="17.25" customHeight="1" x14ac:dyDescent="0.2">
      <c r="A45" s="22" t="s">
        <v>49</v>
      </c>
      <c r="B45" s="75" t="s">
        <v>72</v>
      </c>
      <c r="C45" s="75"/>
      <c r="D45" s="45">
        <v>200</v>
      </c>
      <c r="E45" s="21">
        <v>6.4</v>
      </c>
      <c r="F45" s="21">
        <v>6.4</v>
      </c>
      <c r="G45" s="21">
        <v>17.600000000000001</v>
      </c>
      <c r="H45" s="21">
        <f>(G45*3.8)+(F45*9)+(E45*4)</f>
        <v>150.07999999999998</v>
      </c>
      <c r="I45" s="21">
        <v>16</v>
      </c>
      <c r="J45" s="21">
        <v>32</v>
      </c>
      <c r="K45" s="21">
        <v>8</v>
      </c>
      <c r="L45" s="21">
        <v>0</v>
      </c>
    </row>
    <row r="46" spans="1:12" s="44" customFormat="1" ht="17.25" customHeight="1" x14ac:dyDescent="0.2">
      <c r="A46" s="11" t="s">
        <v>51</v>
      </c>
      <c r="B46" s="75" t="s">
        <v>73</v>
      </c>
      <c r="C46" s="75"/>
      <c r="D46" s="45">
        <v>200</v>
      </c>
      <c r="E46" s="21">
        <v>16</v>
      </c>
      <c r="F46" s="21">
        <v>46</v>
      </c>
      <c r="G46" s="21">
        <v>52</v>
      </c>
      <c r="H46" s="21">
        <f t="shared" ref="H46:H48" si="5">(G46*3.8)+(F46*9)+(E46*4)</f>
        <v>675.6</v>
      </c>
      <c r="I46" s="21">
        <v>23</v>
      </c>
      <c r="J46" s="21">
        <v>210</v>
      </c>
      <c r="K46" s="21">
        <v>39</v>
      </c>
      <c r="L46" s="21">
        <v>3</v>
      </c>
    </row>
    <row r="47" spans="1:12" s="44" customFormat="1" ht="17.25" customHeight="1" x14ac:dyDescent="0.2">
      <c r="A47" s="22" t="s">
        <v>35</v>
      </c>
      <c r="B47" s="75" t="s">
        <v>36</v>
      </c>
      <c r="C47" s="75"/>
      <c r="D47" s="45">
        <v>60</v>
      </c>
      <c r="E47" s="21">
        <v>12</v>
      </c>
      <c r="F47" s="21">
        <v>0</v>
      </c>
      <c r="G47" s="21">
        <v>2.4</v>
      </c>
      <c r="H47" s="21">
        <f t="shared" si="5"/>
        <v>57.12</v>
      </c>
      <c r="I47" s="21">
        <v>10</v>
      </c>
      <c r="J47" s="21">
        <v>8</v>
      </c>
      <c r="K47" s="21">
        <v>4</v>
      </c>
      <c r="L47" s="21">
        <v>0</v>
      </c>
    </row>
    <row r="48" spans="1:12" s="44" customFormat="1" ht="17.25" customHeight="1" x14ac:dyDescent="0.2">
      <c r="A48" s="22" t="s">
        <v>52</v>
      </c>
      <c r="B48" s="75" t="s">
        <v>74</v>
      </c>
      <c r="C48" s="75"/>
      <c r="D48" s="45">
        <v>200</v>
      </c>
      <c r="E48" s="21">
        <v>4.3</v>
      </c>
      <c r="F48" s="21">
        <v>0</v>
      </c>
      <c r="G48" s="21">
        <v>28.6</v>
      </c>
      <c r="H48" s="21">
        <f t="shared" si="5"/>
        <v>125.88000000000001</v>
      </c>
      <c r="I48" s="21">
        <v>12</v>
      </c>
      <c r="J48" s="21">
        <v>4</v>
      </c>
      <c r="K48" s="21">
        <v>4</v>
      </c>
      <c r="L48" s="21">
        <v>0</v>
      </c>
    </row>
    <row r="49" spans="1:12" s="12" customFormat="1" ht="17.25" customHeight="1" x14ac:dyDescent="0.2">
      <c r="A49" s="22" t="s">
        <v>25</v>
      </c>
      <c r="B49" s="57" t="s">
        <v>48</v>
      </c>
      <c r="C49" s="57"/>
      <c r="D49" s="41">
        <v>40</v>
      </c>
      <c r="E49" s="11">
        <v>4.28</v>
      </c>
      <c r="F49" s="11">
        <v>2.66</v>
      </c>
      <c r="G49" s="11">
        <v>26.49</v>
      </c>
      <c r="H49" s="11">
        <f>(E49*7)+(F49*9)+(G49*3.8)</f>
        <v>154.56200000000001</v>
      </c>
      <c r="I49" s="21">
        <v>7</v>
      </c>
      <c r="J49" s="21">
        <v>40</v>
      </c>
      <c r="K49" s="21">
        <v>11</v>
      </c>
      <c r="L49" s="21">
        <v>1</v>
      </c>
    </row>
    <row r="50" spans="1:12" s="12" customFormat="1" ht="17.25" customHeight="1" x14ac:dyDescent="0.2">
      <c r="A50" s="42" t="s">
        <v>37</v>
      </c>
      <c r="B50" s="43"/>
      <c r="C50" s="43"/>
      <c r="D50" s="34">
        <f>SUM(D45:D49)</f>
        <v>700</v>
      </c>
      <c r="E50" s="27">
        <f t="shared" ref="E50:L50" si="6">E45+E46+E47+E48+E49</f>
        <v>42.98</v>
      </c>
      <c r="F50" s="27">
        <f t="shared" si="6"/>
        <v>55.06</v>
      </c>
      <c r="G50" s="27">
        <f t="shared" si="6"/>
        <v>127.08999999999999</v>
      </c>
      <c r="H50" s="27">
        <f t="shared" si="6"/>
        <v>1163.2420000000002</v>
      </c>
      <c r="I50" s="27">
        <f t="shared" si="6"/>
        <v>68</v>
      </c>
      <c r="J50" s="27">
        <f t="shared" si="6"/>
        <v>294</v>
      </c>
      <c r="K50" s="27">
        <f t="shared" si="6"/>
        <v>66</v>
      </c>
      <c r="L50" s="27">
        <f t="shared" si="6"/>
        <v>4</v>
      </c>
    </row>
    <row r="51" spans="1:12" ht="17.25" customHeight="1" x14ac:dyDescent="0.2">
      <c r="I51" s="73"/>
      <c r="J51" s="73"/>
      <c r="K51" s="73"/>
      <c r="L51" s="73"/>
    </row>
    <row r="52" spans="1:12" ht="17.25" customHeight="1" x14ac:dyDescent="0.25">
      <c r="A52" s="49" t="s">
        <v>77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</row>
    <row r="53" spans="1:12" ht="17.25" customHeight="1" x14ac:dyDescent="0.2">
      <c r="A53" s="2"/>
      <c r="E53" s="3" t="s">
        <v>0</v>
      </c>
      <c r="F53" s="62" t="s">
        <v>20</v>
      </c>
      <c r="G53" s="63"/>
      <c r="H53" s="63"/>
      <c r="I53" s="46"/>
      <c r="J53" s="46"/>
      <c r="K53" s="46"/>
      <c r="L53" s="46"/>
    </row>
    <row r="54" spans="1:12" ht="17.25" customHeight="1" x14ac:dyDescent="0.2">
      <c r="D54" s="47" t="s">
        <v>2</v>
      </c>
      <c r="E54" s="47"/>
      <c r="F54" s="4" t="s">
        <v>3</v>
      </c>
      <c r="I54" s="48"/>
      <c r="J54" s="48"/>
      <c r="K54" s="48"/>
      <c r="L54" s="48"/>
    </row>
    <row r="55" spans="1:12" s="12" customFormat="1" ht="17.25" customHeight="1" x14ac:dyDescent="0.2">
      <c r="A55" s="2"/>
      <c r="B55" s="13"/>
      <c r="C55" s="13"/>
      <c r="D55" s="14"/>
      <c r="E55" s="15"/>
      <c r="F55" s="15"/>
      <c r="G55" s="15"/>
      <c r="H55" s="16"/>
      <c r="I55" s="15"/>
      <c r="J55" s="15"/>
      <c r="K55" s="15"/>
      <c r="L55" s="15"/>
    </row>
    <row r="56" spans="1:12" s="12" customFormat="1" ht="17.25" customHeight="1" x14ac:dyDescent="0.2">
      <c r="A56" s="52" t="s">
        <v>4</v>
      </c>
      <c r="B56" s="52" t="s">
        <v>5</v>
      </c>
      <c r="C56" s="52"/>
      <c r="D56" s="52" t="s">
        <v>6</v>
      </c>
      <c r="E56" s="54" t="s">
        <v>7</v>
      </c>
      <c r="F56" s="54"/>
      <c r="G56" s="54"/>
      <c r="H56" s="52" t="s">
        <v>8</v>
      </c>
      <c r="I56" s="54" t="s">
        <v>9</v>
      </c>
      <c r="J56" s="54"/>
      <c r="K56" s="54"/>
      <c r="L56" s="54"/>
    </row>
    <row r="57" spans="1:12" s="12" customFormat="1" ht="17.25" customHeight="1" x14ac:dyDescent="0.2">
      <c r="A57" s="53"/>
      <c r="B57" s="58"/>
      <c r="C57" s="59"/>
      <c r="D57" s="53"/>
      <c r="E57" s="17" t="s">
        <v>10</v>
      </c>
      <c r="F57" s="17" t="s">
        <v>11</v>
      </c>
      <c r="G57" s="17" t="s">
        <v>12</v>
      </c>
      <c r="H57" s="53"/>
      <c r="I57" s="17" t="s">
        <v>13</v>
      </c>
      <c r="J57" s="17" t="s">
        <v>14</v>
      </c>
      <c r="K57" s="17" t="s">
        <v>15</v>
      </c>
      <c r="L57" s="17" t="s">
        <v>16</v>
      </c>
    </row>
    <row r="58" spans="1:12" s="12" customFormat="1" ht="17.25" customHeight="1" x14ac:dyDescent="0.2">
      <c r="A58" s="18">
        <v>1</v>
      </c>
      <c r="B58" s="55">
        <v>2</v>
      </c>
      <c r="C58" s="55"/>
      <c r="D58" s="18">
        <v>3</v>
      </c>
      <c r="E58" s="18">
        <v>4</v>
      </c>
      <c r="F58" s="18">
        <v>5</v>
      </c>
      <c r="G58" s="18">
        <v>6</v>
      </c>
      <c r="H58" s="18">
        <v>7</v>
      </c>
      <c r="I58" s="18">
        <v>12</v>
      </c>
      <c r="J58" s="18">
        <v>13</v>
      </c>
      <c r="K58" s="18">
        <v>14</v>
      </c>
      <c r="L58" s="18">
        <v>15</v>
      </c>
    </row>
    <row r="59" spans="1:12" s="12" customFormat="1" ht="17.25" customHeight="1" x14ac:dyDescent="0.2">
      <c r="A59" s="56" t="s">
        <v>29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</row>
    <row r="60" spans="1:12" s="12" customFormat="1" ht="17.25" customHeight="1" x14ac:dyDescent="0.2">
      <c r="A60" s="19" t="s">
        <v>38</v>
      </c>
      <c r="B60" s="51" t="s">
        <v>39</v>
      </c>
      <c r="C60" s="51"/>
      <c r="D60" s="20">
        <v>200</v>
      </c>
      <c r="E60" s="21">
        <v>4.3</v>
      </c>
      <c r="F60" s="21">
        <v>6</v>
      </c>
      <c r="G60" s="21">
        <v>13</v>
      </c>
      <c r="H60" s="21">
        <f>(G60*3.8)+(F60*9)+(E60*4)</f>
        <v>120.60000000000001</v>
      </c>
      <c r="I60" s="21">
        <v>29</v>
      </c>
      <c r="J60" s="21">
        <v>68</v>
      </c>
      <c r="K60" s="21">
        <v>24</v>
      </c>
      <c r="L60" s="21">
        <v>1</v>
      </c>
    </row>
    <row r="61" spans="1:12" s="12" customFormat="1" ht="17.25" customHeight="1" x14ac:dyDescent="0.2">
      <c r="A61" s="10" t="s">
        <v>24</v>
      </c>
      <c r="B61" s="57" t="s">
        <v>53</v>
      </c>
      <c r="C61" s="57"/>
      <c r="D61" s="10">
        <v>90</v>
      </c>
      <c r="E61" s="11">
        <v>7.8</v>
      </c>
      <c r="F61" s="11">
        <v>15.75</v>
      </c>
      <c r="G61" s="11">
        <v>0.25</v>
      </c>
      <c r="H61" s="11">
        <f>(E61*7)+(F61*9)+(G61*3.8)</f>
        <v>197.29999999999998</v>
      </c>
      <c r="I61" s="21">
        <v>31</v>
      </c>
      <c r="J61" s="21">
        <v>97</v>
      </c>
      <c r="K61" s="21">
        <v>13</v>
      </c>
      <c r="L61" s="21">
        <v>1</v>
      </c>
    </row>
    <row r="62" spans="1:12" s="12" customFormat="1" ht="17.25" customHeight="1" x14ac:dyDescent="0.2">
      <c r="A62" s="19" t="s">
        <v>41</v>
      </c>
      <c r="B62" s="51" t="s">
        <v>42</v>
      </c>
      <c r="C62" s="51"/>
      <c r="D62" s="20">
        <v>150</v>
      </c>
      <c r="E62" s="21">
        <v>4</v>
      </c>
      <c r="F62" s="21">
        <v>4</v>
      </c>
      <c r="G62" s="21">
        <v>19</v>
      </c>
      <c r="H62" s="21">
        <f t="shared" ref="H62" si="7">(G62*3.8)+(F62*9)+(E62*4)</f>
        <v>124.2</v>
      </c>
      <c r="I62" s="21">
        <v>14</v>
      </c>
      <c r="J62" s="21">
        <v>101</v>
      </c>
      <c r="K62" s="21">
        <v>68</v>
      </c>
      <c r="L62" s="21">
        <v>2</v>
      </c>
    </row>
    <row r="63" spans="1:12" s="12" customFormat="1" ht="17.25" customHeight="1" x14ac:dyDescent="0.2">
      <c r="A63" s="19" t="s">
        <v>23</v>
      </c>
      <c r="B63" s="57" t="s">
        <v>47</v>
      </c>
      <c r="C63" s="57"/>
      <c r="D63" s="20">
        <v>200</v>
      </c>
      <c r="E63" s="21">
        <v>0.1</v>
      </c>
      <c r="F63" s="21">
        <v>0</v>
      </c>
      <c r="G63" s="21">
        <v>14.9</v>
      </c>
      <c r="H63" s="21">
        <f>(E63*7)+(F63*9)+(G63*3.8)</f>
        <v>57.32</v>
      </c>
      <c r="I63" s="21">
        <v>12</v>
      </c>
      <c r="J63" s="21">
        <v>4</v>
      </c>
      <c r="K63" s="21">
        <v>4</v>
      </c>
      <c r="L63" s="21">
        <v>0</v>
      </c>
    </row>
    <row r="64" spans="1:12" s="12" customFormat="1" ht="17.25" customHeight="1" x14ac:dyDescent="0.2">
      <c r="A64" s="22" t="s">
        <v>25</v>
      </c>
      <c r="B64" s="57" t="s">
        <v>48</v>
      </c>
      <c r="C64" s="57"/>
      <c r="D64" s="10">
        <v>40</v>
      </c>
      <c r="E64" s="11">
        <v>4.28</v>
      </c>
      <c r="F64" s="11">
        <v>2.66</v>
      </c>
      <c r="G64" s="11">
        <v>26.49</v>
      </c>
      <c r="H64" s="11">
        <f>(E64*7)+(F64*9)+(G64*3.8)</f>
        <v>154.56200000000001</v>
      </c>
      <c r="I64" s="21">
        <v>7</v>
      </c>
      <c r="J64" s="21">
        <v>40</v>
      </c>
      <c r="K64" s="21">
        <v>11</v>
      </c>
      <c r="L64" s="21">
        <v>1</v>
      </c>
    </row>
    <row r="65" spans="1:12" s="12" customFormat="1" ht="17.25" customHeight="1" x14ac:dyDescent="0.2">
      <c r="A65" s="19" t="s">
        <v>43</v>
      </c>
      <c r="B65" s="75" t="s">
        <v>36</v>
      </c>
      <c r="C65" s="75"/>
      <c r="D65" s="45">
        <v>60</v>
      </c>
      <c r="E65" s="21">
        <v>12</v>
      </c>
      <c r="F65" s="21">
        <v>0</v>
      </c>
      <c r="G65" s="21">
        <v>2.4</v>
      </c>
      <c r="H65" s="21">
        <f t="shared" ref="H65" si="8">(G65*3.8)+(F65*9)+(E65*4)</f>
        <v>57.12</v>
      </c>
      <c r="I65" s="21">
        <v>10</v>
      </c>
      <c r="J65" s="21">
        <v>8</v>
      </c>
      <c r="K65" s="21">
        <v>4</v>
      </c>
      <c r="L65" s="21">
        <v>0</v>
      </c>
    </row>
    <row r="66" spans="1:12" ht="17.25" customHeight="1" x14ac:dyDescent="0.2">
      <c r="A66" s="23" t="s">
        <v>37</v>
      </c>
      <c r="B66" s="24"/>
      <c r="C66" s="24"/>
      <c r="D66" s="35">
        <f>SUM(D60:D65)</f>
        <v>740</v>
      </c>
      <c r="E66" s="27">
        <f t="shared" ref="E66:L66" si="9">E60+E61+E62+E63+E64+E65</f>
        <v>32.480000000000004</v>
      </c>
      <c r="F66" s="27">
        <f t="shared" si="9"/>
        <v>28.41</v>
      </c>
      <c r="G66" s="27">
        <f t="shared" si="9"/>
        <v>76.040000000000006</v>
      </c>
      <c r="H66" s="27">
        <f t="shared" si="9"/>
        <v>711.10199999999998</v>
      </c>
      <c r="I66" s="27">
        <f t="shared" si="9"/>
        <v>103</v>
      </c>
      <c r="J66" s="27">
        <f t="shared" si="9"/>
        <v>318</v>
      </c>
      <c r="K66" s="27">
        <f t="shared" si="9"/>
        <v>124</v>
      </c>
      <c r="L66" s="27">
        <f t="shared" si="9"/>
        <v>5</v>
      </c>
    </row>
    <row r="67" spans="1:12" ht="17.25" customHeight="1" x14ac:dyDescent="0.25">
      <c r="A67" s="49" t="s">
        <v>77</v>
      </c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</row>
    <row r="68" spans="1:12" ht="17.25" customHeight="1" x14ac:dyDescent="0.2">
      <c r="A68" s="2"/>
      <c r="E68" s="3" t="s">
        <v>0</v>
      </c>
      <c r="F68" s="62" t="s">
        <v>1</v>
      </c>
      <c r="G68" s="63"/>
      <c r="H68" s="63"/>
      <c r="I68" s="46"/>
      <c r="J68" s="46"/>
      <c r="K68" s="46"/>
      <c r="L68" s="46"/>
    </row>
    <row r="69" spans="1:12" ht="17.25" customHeight="1" x14ac:dyDescent="0.2">
      <c r="D69" s="47" t="s">
        <v>2</v>
      </c>
      <c r="E69" s="47"/>
      <c r="F69" s="4" t="s">
        <v>22</v>
      </c>
      <c r="I69" s="48"/>
      <c r="J69" s="48"/>
      <c r="K69" s="48"/>
      <c r="L69" s="48"/>
    </row>
    <row r="70" spans="1:12" s="12" customFormat="1" ht="13.5" customHeight="1" x14ac:dyDescent="0.2">
      <c r="A70" s="13"/>
      <c r="B70" s="13"/>
      <c r="C70" s="13"/>
      <c r="D70" s="14"/>
      <c r="E70" s="15"/>
      <c r="F70" s="15"/>
      <c r="G70" s="15"/>
      <c r="H70" s="16"/>
      <c r="I70" s="15"/>
      <c r="J70" s="15"/>
      <c r="K70" s="15"/>
      <c r="L70" s="15"/>
    </row>
    <row r="71" spans="1:12" s="12" customFormat="1" ht="14.25" customHeight="1" x14ac:dyDescent="0.2">
      <c r="A71" s="2"/>
      <c r="B71" s="36"/>
      <c r="C71" s="36"/>
      <c r="D71" s="76" t="s">
        <v>2</v>
      </c>
      <c r="E71" s="76"/>
      <c r="F71" s="37" t="s">
        <v>22</v>
      </c>
      <c r="G71" s="36"/>
      <c r="H71" s="36"/>
      <c r="I71" s="78"/>
      <c r="J71" s="79"/>
      <c r="K71" s="79"/>
      <c r="L71" s="79"/>
    </row>
    <row r="72" spans="1:12" s="12" customFormat="1" ht="17.25" customHeight="1" x14ac:dyDescent="0.2">
      <c r="A72" s="52" t="s">
        <v>4</v>
      </c>
      <c r="B72" s="52" t="s">
        <v>5</v>
      </c>
      <c r="C72" s="52"/>
      <c r="D72" s="52" t="s">
        <v>6</v>
      </c>
      <c r="E72" s="54" t="s">
        <v>7</v>
      </c>
      <c r="F72" s="54"/>
      <c r="G72" s="54"/>
      <c r="H72" s="52" t="s">
        <v>8</v>
      </c>
      <c r="I72" s="54" t="s">
        <v>9</v>
      </c>
      <c r="J72" s="54"/>
      <c r="K72" s="54"/>
      <c r="L72" s="54"/>
    </row>
    <row r="73" spans="1:12" s="12" customFormat="1" ht="17.25" customHeight="1" x14ac:dyDescent="0.2">
      <c r="A73" s="53"/>
      <c r="B73" s="58"/>
      <c r="C73" s="59"/>
      <c r="D73" s="53"/>
      <c r="E73" s="17" t="s">
        <v>10</v>
      </c>
      <c r="F73" s="17" t="s">
        <v>11</v>
      </c>
      <c r="G73" s="17" t="s">
        <v>12</v>
      </c>
      <c r="H73" s="53"/>
      <c r="I73" s="17" t="s">
        <v>13</v>
      </c>
      <c r="J73" s="17" t="s">
        <v>14</v>
      </c>
      <c r="K73" s="17" t="s">
        <v>15</v>
      </c>
      <c r="L73" s="17" t="s">
        <v>16</v>
      </c>
    </row>
    <row r="74" spans="1:12" s="12" customFormat="1" ht="17.25" customHeight="1" x14ac:dyDescent="0.2">
      <c r="A74" s="18">
        <v>1</v>
      </c>
      <c r="B74" s="55">
        <v>2</v>
      </c>
      <c r="C74" s="55"/>
      <c r="D74" s="18">
        <v>3</v>
      </c>
      <c r="E74" s="18">
        <v>4</v>
      </c>
      <c r="F74" s="18">
        <v>5</v>
      </c>
      <c r="G74" s="18">
        <v>6</v>
      </c>
      <c r="H74" s="18">
        <v>7</v>
      </c>
      <c r="I74" s="18">
        <v>12</v>
      </c>
      <c r="J74" s="18">
        <v>13</v>
      </c>
      <c r="K74" s="18">
        <v>14</v>
      </c>
      <c r="L74" s="18">
        <v>15</v>
      </c>
    </row>
    <row r="75" spans="1:12" s="12" customFormat="1" ht="17.25" customHeight="1" x14ac:dyDescent="0.2">
      <c r="A75" s="56" t="s">
        <v>29</v>
      </c>
      <c r="B75" s="56"/>
      <c r="C75" s="56"/>
      <c r="D75" s="77"/>
      <c r="E75" s="56"/>
      <c r="F75" s="56"/>
      <c r="G75" s="56"/>
      <c r="H75" s="56"/>
      <c r="I75" s="56"/>
      <c r="J75" s="56"/>
      <c r="K75" s="56"/>
      <c r="L75" s="56"/>
    </row>
    <row r="76" spans="1:12" s="12" customFormat="1" ht="17.25" customHeight="1" x14ac:dyDescent="0.2">
      <c r="A76" s="19" t="s">
        <v>30</v>
      </c>
      <c r="B76" s="51" t="s">
        <v>31</v>
      </c>
      <c r="C76" s="51"/>
      <c r="D76" s="20">
        <v>200</v>
      </c>
      <c r="E76" s="21">
        <v>5.2</v>
      </c>
      <c r="F76" s="21">
        <v>6</v>
      </c>
      <c r="G76" s="21">
        <v>16.5</v>
      </c>
      <c r="H76" s="21">
        <f>(G76*3.8)+(F76*9)+(E76*4)</f>
        <v>137.5</v>
      </c>
      <c r="I76" s="21">
        <v>30</v>
      </c>
      <c r="J76" s="21">
        <v>71</v>
      </c>
      <c r="K76" s="21">
        <v>29</v>
      </c>
      <c r="L76" s="21">
        <v>2</v>
      </c>
    </row>
    <row r="77" spans="1:12" s="12" customFormat="1" ht="17.25" customHeight="1" x14ac:dyDescent="0.2">
      <c r="A77" s="19" t="s">
        <v>32</v>
      </c>
      <c r="B77" s="51" t="s">
        <v>64</v>
      </c>
      <c r="C77" s="51"/>
      <c r="D77" s="20">
        <v>90</v>
      </c>
      <c r="E77" s="21">
        <v>19.600000000000001</v>
      </c>
      <c r="F77" s="21">
        <v>26.17</v>
      </c>
      <c r="G77" s="21">
        <v>29.4</v>
      </c>
      <c r="H77" s="21">
        <f t="shared" ref="H77:H79" si="10">(G77*3.8)+(F77*9)+(E77*4)</f>
        <v>425.65</v>
      </c>
      <c r="I77" s="21">
        <v>17.45</v>
      </c>
      <c r="J77" s="21">
        <v>149.4</v>
      </c>
      <c r="K77" s="21">
        <v>26.18</v>
      </c>
      <c r="L77" s="21">
        <v>2.2000000000000002</v>
      </c>
    </row>
    <row r="78" spans="1:12" s="12" customFormat="1" ht="17.25" customHeight="1" x14ac:dyDescent="0.2">
      <c r="A78" s="19" t="s">
        <v>33</v>
      </c>
      <c r="B78" s="51" t="s">
        <v>34</v>
      </c>
      <c r="C78" s="51"/>
      <c r="D78" s="20">
        <v>150</v>
      </c>
      <c r="E78" s="21">
        <v>8.1</v>
      </c>
      <c r="F78" s="21">
        <v>9.5</v>
      </c>
      <c r="G78" s="21">
        <v>45</v>
      </c>
      <c r="H78" s="21">
        <f t="shared" si="10"/>
        <v>288.89999999999998</v>
      </c>
      <c r="I78" s="21">
        <v>15</v>
      </c>
      <c r="J78" s="21">
        <v>48</v>
      </c>
      <c r="K78" s="21">
        <v>9</v>
      </c>
      <c r="L78" s="21">
        <v>1</v>
      </c>
    </row>
    <row r="79" spans="1:12" s="12" customFormat="1" ht="17.25" customHeight="1" x14ac:dyDescent="0.2">
      <c r="A79" s="19" t="s">
        <v>26</v>
      </c>
      <c r="B79" s="51" t="s">
        <v>21</v>
      </c>
      <c r="C79" s="51"/>
      <c r="D79" s="45">
        <v>60</v>
      </c>
      <c r="E79" s="21">
        <v>12</v>
      </c>
      <c r="F79" s="21">
        <v>0</v>
      </c>
      <c r="G79" s="21">
        <v>2.4</v>
      </c>
      <c r="H79" s="21">
        <f t="shared" si="10"/>
        <v>57.12</v>
      </c>
      <c r="I79" s="21">
        <v>10</v>
      </c>
      <c r="J79" s="21">
        <v>8</v>
      </c>
      <c r="K79" s="21">
        <v>4</v>
      </c>
      <c r="L79" s="21">
        <v>0</v>
      </c>
    </row>
    <row r="80" spans="1:12" s="12" customFormat="1" ht="17.25" customHeight="1" x14ac:dyDescent="0.2">
      <c r="A80" s="19" t="s">
        <v>23</v>
      </c>
      <c r="B80" s="57" t="s">
        <v>28</v>
      </c>
      <c r="C80" s="57"/>
      <c r="D80" s="20">
        <v>200</v>
      </c>
      <c r="E80" s="21">
        <v>0.11</v>
      </c>
      <c r="F80" s="21">
        <v>0</v>
      </c>
      <c r="G80" s="21">
        <v>16.399999999999999</v>
      </c>
      <c r="H80" s="21">
        <f>(E80*7)+(F80*9)+(G80*3.8)</f>
        <v>63.089999999999996</v>
      </c>
      <c r="I80" s="21">
        <v>12</v>
      </c>
      <c r="J80" s="21">
        <v>4</v>
      </c>
      <c r="K80" s="21">
        <v>4</v>
      </c>
      <c r="L80" s="21">
        <v>0</v>
      </c>
    </row>
    <row r="81" spans="1:12" s="12" customFormat="1" ht="17.25" customHeight="1" x14ac:dyDescent="0.2">
      <c r="A81" s="22" t="s">
        <v>25</v>
      </c>
      <c r="B81" s="57" t="s">
        <v>27</v>
      </c>
      <c r="C81" s="57"/>
      <c r="D81" s="10">
        <v>40</v>
      </c>
      <c r="E81" s="11">
        <v>4.28</v>
      </c>
      <c r="F81" s="11">
        <v>2.66</v>
      </c>
      <c r="G81" s="11">
        <v>26.49</v>
      </c>
      <c r="H81" s="11">
        <f>(E81*7)+(F81*9)+(G81*3.8)</f>
        <v>154.56200000000001</v>
      </c>
      <c r="I81" s="21">
        <v>7</v>
      </c>
      <c r="J81" s="21">
        <v>40</v>
      </c>
      <c r="K81" s="21">
        <v>11</v>
      </c>
      <c r="L81" s="21">
        <v>1</v>
      </c>
    </row>
    <row r="82" spans="1:12" ht="17.25" customHeight="1" x14ac:dyDescent="0.2">
      <c r="A82" s="23" t="s">
        <v>37</v>
      </c>
      <c r="B82" s="24"/>
      <c r="C82" s="24"/>
      <c r="D82" s="38">
        <f>SUM(D76:D81)</f>
        <v>740</v>
      </c>
      <c r="E82" s="27">
        <f t="shared" ref="E82:L82" si="11">E76+E77+E78+E79+E80+E81</f>
        <v>49.29</v>
      </c>
      <c r="F82" s="27">
        <f t="shared" si="11"/>
        <v>44.33</v>
      </c>
      <c r="G82" s="27">
        <f t="shared" si="11"/>
        <v>136.19000000000003</v>
      </c>
      <c r="H82" s="27">
        <f t="shared" si="11"/>
        <v>1126.8220000000001</v>
      </c>
      <c r="I82" s="27">
        <f t="shared" si="11"/>
        <v>91.45</v>
      </c>
      <c r="J82" s="27">
        <f t="shared" si="11"/>
        <v>320.39999999999998</v>
      </c>
      <c r="K82" s="27">
        <f t="shared" si="11"/>
        <v>83.18</v>
      </c>
      <c r="L82" s="27">
        <f t="shared" si="11"/>
        <v>6.2</v>
      </c>
    </row>
    <row r="83" spans="1:12" ht="17.25" customHeight="1" x14ac:dyDescent="0.25">
      <c r="A83" s="49" t="s">
        <v>77</v>
      </c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</row>
    <row r="84" spans="1:12" ht="17.25" customHeight="1" x14ac:dyDescent="0.2">
      <c r="A84" s="2"/>
      <c r="E84" s="3" t="s">
        <v>0</v>
      </c>
      <c r="F84" s="62" t="s">
        <v>17</v>
      </c>
      <c r="G84" s="63"/>
      <c r="H84" s="63"/>
      <c r="I84" s="46"/>
      <c r="J84" s="46"/>
      <c r="K84" s="46"/>
      <c r="L84" s="46"/>
    </row>
    <row r="85" spans="1:12" ht="17.25" customHeight="1" x14ac:dyDescent="0.2">
      <c r="D85" s="47" t="s">
        <v>2</v>
      </c>
      <c r="E85" s="47"/>
      <c r="F85" s="4" t="s">
        <v>22</v>
      </c>
      <c r="I85" s="48"/>
      <c r="J85" s="48"/>
      <c r="K85" s="48"/>
      <c r="L85" s="48"/>
    </row>
    <row r="86" spans="1:12" s="12" customFormat="1" ht="17.25" customHeight="1" x14ac:dyDescent="0.2">
      <c r="A86" s="2"/>
      <c r="B86" s="33"/>
      <c r="C86" s="33"/>
      <c r="D86" s="13"/>
      <c r="E86" s="15"/>
      <c r="F86" s="15"/>
      <c r="G86" s="15"/>
      <c r="H86" s="16"/>
      <c r="I86" s="15"/>
      <c r="J86" s="15"/>
      <c r="K86" s="15"/>
      <c r="L86" s="15"/>
    </row>
    <row r="87" spans="1:12" s="12" customFormat="1" ht="17.25" customHeight="1" x14ac:dyDescent="0.2">
      <c r="A87" s="52" t="s">
        <v>4</v>
      </c>
      <c r="B87" s="52" t="s">
        <v>5</v>
      </c>
      <c r="C87" s="52"/>
      <c r="D87" s="52" t="s">
        <v>6</v>
      </c>
      <c r="E87" s="54" t="s">
        <v>7</v>
      </c>
      <c r="F87" s="54"/>
      <c r="G87" s="54"/>
      <c r="H87" s="52" t="s">
        <v>8</v>
      </c>
      <c r="I87" s="54" t="s">
        <v>9</v>
      </c>
      <c r="J87" s="54"/>
      <c r="K87" s="54"/>
      <c r="L87" s="54"/>
    </row>
    <row r="88" spans="1:12" s="12" customFormat="1" ht="17.25" customHeight="1" x14ac:dyDescent="0.2">
      <c r="A88" s="53"/>
      <c r="B88" s="58"/>
      <c r="C88" s="59"/>
      <c r="D88" s="53"/>
      <c r="E88" s="17" t="s">
        <v>10</v>
      </c>
      <c r="F88" s="17" t="s">
        <v>11</v>
      </c>
      <c r="G88" s="17" t="s">
        <v>12</v>
      </c>
      <c r="H88" s="53"/>
      <c r="I88" s="17" t="s">
        <v>13</v>
      </c>
      <c r="J88" s="17" t="s">
        <v>14</v>
      </c>
      <c r="K88" s="17" t="s">
        <v>15</v>
      </c>
      <c r="L88" s="17" t="s">
        <v>16</v>
      </c>
    </row>
    <row r="89" spans="1:12" s="12" customFormat="1" ht="17.25" customHeight="1" x14ac:dyDescent="0.2">
      <c r="A89" s="18">
        <v>1</v>
      </c>
      <c r="B89" s="55">
        <v>2</v>
      </c>
      <c r="C89" s="55"/>
      <c r="D89" s="18">
        <v>3</v>
      </c>
      <c r="E89" s="18">
        <v>4</v>
      </c>
      <c r="F89" s="18">
        <v>5</v>
      </c>
      <c r="G89" s="18">
        <v>6</v>
      </c>
      <c r="H89" s="18">
        <v>7</v>
      </c>
      <c r="I89" s="18">
        <v>12</v>
      </c>
      <c r="J89" s="18">
        <v>13</v>
      </c>
      <c r="K89" s="18">
        <v>14</v>
      </c>
      <c r="L89" s="18">
        <v>15</v>
      </c>
    </row>
    <row r="90" spans="1:12" s="12" customFormat="1" ht="17.25" customHeight="1" x14ac:dyDescent="0.2">
      <c r="A90" s="56" t="s">
        <v>29</v>
      </c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</row>
    <row r="91" spans="1:12" s="12" customFormat="1" ht="17.25" customHeight="1" x14ac:dyDescent="0.2">
      <c r="A91" s="19" t="s">
        <v>38</v>
      </c>
      <c r="B91" s="51" t="s">
        <v>39</v>
      </c>
      <c r="C91" s="51"/>
      <c r="D91" s="28">
        <v>200</v>
      </c>
      <c r="E91" s="29">
        <v>4</v>
      </c>
      <c r="F91" s="29">
        <v>5.6</v>
      </c>
      <c r="G91" s="29">
        <v>12</v>
      </c>
      <c r="H91" s="29">
        <f>(G91*3.8)+(F91*9)+(E91*4)</f>
        <v>112</v>
      </c>
      <c r="I91" s="29">
        <v>34</v>
      </c>
      <c r="J91" s="29">
        <v>42</v>
      </c>
      <c r="K91" s="29">
        <v>20</v>
      </c>
      <c r="L91" s="29">
        <v>1</v>
      </c>
    </row>
    <row r="92" spans="1:12" s="12" customFormat="1" ht="17.25" customHeight="1" x14ac:dyDescent="0.2">
      <c r="A92" s="10" t="s">
        <v>24</v>
      </c>
      <c r="B92" s="57" t="s">
        <v>67</v>
      </c>
      <c r="C92" s="57"/>
      <c r="D92" s="10">
        <v>90</v>
      </c>
      <c r="E92" s="11">
        <v>12.6</v>
      </c>
      <c r="F92" s="11">
        <v>25.2</v>
      </c>
      <c r="G92" s="11">
        <v>0.36</v>
      </c>
      <c r="H92" s="11">
        <f>(E92*7)+(F92*9)+(G92*3.8)</f>
        <v>316.36799999999999</v>
      </c>
      <c r="I92" s="11">
        <v>31</v>
      </c>
      <c r="J92" s="11">
        <v>97</v>
      </c>
      <c r="K92" s="11">
        <v>13</v>
      </c>
      <c r="L92" s="11">
        <v>1</v>
      </c>
    </row>
    <row r="93" spans="1:12" s="12" customFormat="1" ht="17.25" customHeight="1" x14ac:dyDescent="0.2">
      <c r="A93" s="19" t="s">
        <v>33</v>
      </c>
      <c r="B93" s="80" t="s">
        <v>34</v>
      </c>
      <c r="C93" s="81"/>
      <c r="D93" s="20">
        <v>150</v>
      </c>
      <c r="E93" s="21">
        <v>9</v>
      </c>
      <c r="F93" s="21">
        <v>10.5</v>
      </c>
      <c r="G93" s="21">
        <v>49.5</v>
      </c>
      <c r="H93" s="21">
        <f t="shared" ref="H93:H94" si="12">(G93*3.8)+(F93*9)+(E93*4)</f>
        <v>318.60000000000002</v>
      </c>
      <c r="I93" s="21">
        <v>36</v>
      </c>
      <c r="J93" s="21">
        <v>78</v>
      </c>
      <c r="K93" s="21">
        <v>26</v>
      </c>
      <c r="L93" s="21">
        <v>1</v>
      </c>
    </row>
    <row r="94" spans="1:12" s="12" customFormat="1" ht="17.25" customHeight="1" x14ac:dyDescent="0.2">
      <c r="A94" s="19" t="s">
        <v>43</v>
      </c>
      <c r="B94" s="51" t="s">
        <v>46</v>
      </c>
      <c r="C94" s="51"/>
      <c r="D94" s="45">
        <v>60</v>
      </c>
      <c r="E94" s="21">
        <v>12</v>
      </c>
      <c r="F94" s="21">
        <v>0</v>
      </c>
      <c r="G94" s="21">
        <v>2.4</v>
      </c>
      <c r="H94" s="21">
        <f t="shared" si="12"/>
        <v>57.12</v>
      </c>
      <c r="I94" s="21">
        <v>10</v>
      </c>
      <c r="J94" s="21">
        <v>8</v>
      </c>
      <c r="K94" s="21">
        <v>4</v>
      </c>
      <c r="L94" s="21">
        <v>0</v>
      </c>
    </row>
    <row r="95" spans="1:12" s="12" customFormat="1" ht="17.25" customHeight="1" x14ac:dyDescent="0.2">
      <c r="A95" s="19" t="s">
        <v>23</v>
      </c>
      <c r="B95" s="57" t="s">
        <v>28</v>
      </c>
      <c r="C95" s="57"/>
      <c r="D95" s="20">
        <v>200</v>
      </c>
      <c r="E95" s="21">
        <v>0.11</v>
      </c>
      <c r="F95" s="21">
        <v>0</v>
      </c>
      <c r="G95" s="21">
        <v>16.399999999999999</v>
      </c>
      <c r="H95" s="21">
        <f>(E95*7)+(F95*9)+(G95*3.8)</f>
        <v>63.089999999999996</v>
      </c>
      <c r="I95" s="21">
        <v>12</v>
      </c>
      <c r="J95" s="21">
        <v>4</v>
      </c>
      <c r="K95" s="21">
        <v>4</v>
      </c>
      <c r="L95" s="21">
        <v>0</v>
      </c>
    </row>
    <row r="96" spans="1:12" s="12" customFormat="1" ht="17.25" customHeight="1" x14ac:dyDescent="0.2">
      <c r="A96" s="22" t="s">
        <v>25</v>
      </c>
      <c r="B96" s="57" t="s">
        <v>48</v>
      </c>
      <c r="C96" s="57"/>
      <c r="D96" s="10">
        <v>40</v>
      </c>
      <c r="E96" s="11">
        <v>4.28</v>
      </c>
      <c r="F96" s="11">
        <v>2.66</v>
      </c>
      <c r="G96" s="11">
        <v>26.49</v>
      </c>
      <c r="H96" s="11">
        <f>(E96*7)+(F96*9)+(G96*3.8)</f>
        <v>154.56200000000001</v>
      </c>
      <c r="I96" s="21">
        <v>7</v>
      </c>
      <c r="J96" s="21">
        <v>40</v>
      </c>
      <c r="K96" s="21">
        <v>11</v>
      </c>
      <c r="L96" s="21">
        <v>1</v>
      </c>
    </row>
    <row r="97" spans="1:12" ht="17.25" customHeight="1" x14ac:dyDescent="0.2">
      <c r="A97" s="23" t="s">
        <v>37</v>
      </c>
      <c r="B97" s="24"/>
      <c r="C97" s="24"/>
      <c r="D97" s="35">
        <f>SUM(D91:D96)</f>
        <v>740</v>
      </c>
      <c r="E97" s="27">
        <f t="shared" ref="E97:L97" si="13">E91+E92+E93+E94+E95+E96</f>
        <v>41.99</v>
      </c>
      <c r="F97" s="27">
        <f>F91+F92+F93+F94+F95+F96</f>
        <v>43.959999999999994</v>
      </c>
      <c r="G97" s="27">
        <f t="shared" si="13"/>
        <v>107.14999999999999</v>
      </c>
      <c r="H97" s="27">
        <f t="shared" si="13"/>
        <v>1021.7400000000001</v>
      </c>
      <c r="I97" s="27">
        <f>I91+I92+I93+I94+I95+I96</f>
        <v>130</v>
      </c>
      <c r="J97" s="27">
        <f t="shared" si="13"/>
        <v>269</v>
      </c>
      <c r="K97" s="27">
        <f t="shared" si="13"/>
        <v>78</v>
      </c>
      <c r="L97" s="27">
        <f t="shared" si="13"/>
        <v>4</v>
      </c>
    </row>
    <row r="98" spans="1:12" ht="17.25" customHeight="1" x14ac:dyDescent="0.25">
      <c r="A98" s="49" t="s">
        <v>78</v>
      </c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</row>
    <row r="99" spans="1:12" ht="17.25" customHeight="1" x14ac:dyDescent="0.2">
      <c r="A99" s="2"/>
      <c r="E99" s="3" t="s">
        <v>0</v>
      </c>
      <c r="F99" s="62" t="s">
        <v>18</v>
      </c>
      <c r="G99" s="63"/>
      <c r="H99" s="63"/>
      <c r="I99" s="46"/>
      <c r="J99" s="46"/>
      <c r="K99" s="46"/>
      <c r="L99" s="46"/>
    </row>
    <row r="100" spans="1:12" ht="17.25" customHeight="1" x14ac:dyDescent="0.2">
      <c r="D100" s="47" t="s">
        <v>2</v>
      </c>
      <c r="E100" s="47"/>
      <c r="F100" s="4" t="s">
        <v>22</v>
      </c>
      <c r="I100" s="48"/>
      <c r="J100" s="48"/>
      <c r="K100" s="48"/>
      <c r="L100" s="48"/>
    </row>
    <row r="101" spans="1:12" s="12" customFormat="1" ht="17.25" customHeight="1" x14ac:dyDescent="0.2">
      <c r="A101" s="2"/>
      <c r="B101" s="33"/>
      <c r="C101" s="33"/>
      <c r="D101" s="13"/>
      <c r="E101" s="15"/>
      <c r="F101" s="15"/>
      <c r="G101" s="15"/>
      <c r="H101" s="16"/>
      <c r="I101" s="15"/>
      <c r="J101" s="15"/>
      <c r="K101" s="15"/>
      <c r="L101" s="15"/>
    </row>
    <row r="102" spans="1:12" s="12" customFormat="1" ht="17.25" customHeight="1" x14ac:dyDescent="0.2">
      <c r="A102" s="52" t="s">
        <v>4</v>
      </c>
      <c r="B102" s="52" t="s">
        <v>5</v>
      </c>
      <c r="C102" s="52"/>
      <c r="D102" s="52" t="s">
        <v>6</v>
      </c>
      <c r="E102" s="54" t="s">
        <v>7</v>
      </c>
      <c r="F102" s="54"/>
      <c r="G102" s="54"/>
      <c r="H102" s="52" t="s">
        <v>8</v>
      </c>
      <c r="I102" s="54" t="s">
        <v>9</v>
      </c>
      <c r="J102" s="54"/>
      <c r="K102" s="54"/>
      <c r="L102" s="54"/>
    </row>
    <row r="103" spans="1:12" s="12" customFormat="1" ht="17.25" customHeight="1" x14ac:dyDescent="0.2">
      <c r="A103" s="53"/>
      <c r="B103" s="58"/>
      <c r="C103" s="59"/>
      <c r="D103" s="53"/>
      <c r="E103" s="17" t="s">
        <v>10</v>
      </c>
      <c r="F103" s="17" t="s">
        <v>11</v>
      </c>
      <c r="G103" s="17" t="s">
        <v>12</v>
      </c>
      <c r="H103" s="53"/>
      <c r="I103" s="17" t="s">
        <v>13</v>
      </c>
      <c r="J103" s="17" t="s">
        <v>14</v>
      </c>
      <c r="K103" s="17" t="s">
        <v>15</v>
      </c>
      <c r="L103" s="17" t="s">
        <v>16</v>
      </c>
    </row>
    <row r="104" spans="1:12" s="12" customFormat="1" ht="17.25" customHeight="1" x14ac:dyDescent="0.2">
      <c r="A104" s="18">
        <v>1</v>
      </c>
      <c r="B104" s="55">
        <v>2</v>
      </c>
      <c r="C104" s="55"/>
      <c r="D104" s="18">
        <v>3</v>
      </c>
      <c r="E104" s="18">
        <v>4</v>
      </c>
      <c r="F104" s="18">
        <v>5</v>
      </c>
      <c r="G104" s="18">
        <v>6</v>
      </c>
      <c r="H104" s="18">
        <v>7</v>
      </c>
      <c r="I104" s="18">
        <v>12</v>
      </c>
      <c r="J104" s="18">
        <v>13</v>
      </c>
      <c r="K104" s="18">
        <v>14</v>
      </c>
      <c r="L104" s="18">
        <v>15</v>
      </c>
    </row>
    <row r="105" spans="1:12" s="12" customFormat="1" ht="17.25" customHeight="1" x14ac:dyDescent="0.2">
      <c r="A105" s="56" t="s">
        <v>29</v>
      </c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</row>
    <row r="106" spans="1:12" s="12" customFormat="1" ht="17.25" customHeight="1" x14ac:dyDescent="0.2">
      <c r="A106" s="19" t="s">
        <v>54</v>
      </c>
      <c r="B106" s="60" t="s">
        <v>55</v>
      </c>
      <c r="C106" s="61"/>
      <c r="D106" s="20">
        <v>200</v>
      </c>
      <c r="E106" s="21">
        <v>3.2</v>
      </c>
      <c r="F106" s="21">
        <v>3.2</v>
      </c>
      <c r="G106" s="21">
        <v>16</v>
      </c>
      <c r="H106" s="21">
        <f>(G106*3.8)+(F106*9)+(E106*4)</f>
        <v>102.39999999999999</v>
      </c>
      <c r="I106" s="21">
        <v>17</v>
      </c>
      <c r="J106" s="21">
        <v>52</v>
      </c>
      <c r="K106" s="21">
        <v>21</v>
      </c>
      <c r="L106" s="21">
        <v>1</v>
      </c>
    </row>
    <row r="107" spans="1:12" s="12" customFormat="1" ht="17.25" customHeight="1" x14ac:dyDescent="0.2">
      <c r="A107" s="19" t="s">
        <v>56</v>
      </c>
      <c r="B107" s="51" t="s">
        <v>66</v>
      </c>
      <c r="C107" s="51"/>
      <c r="D107" s="20">
        <v>200</v>
      </c>
      <c r="E107" s="21">
        <v>21.6</v>
      </c>
      <c r="F107" s="21">
        <v>26.6</v>
      </c>
      <c r="G107" s="21">
        <v>40</v>
      </c>
      <c r="H107" s="21">
        <f t="shared" ref="H107:H108" si="14">(G107*3.8)+(F107*9)+(E107*4)</f>
        <v>477.79999999999995</v>
      </c>
      <c r="I107" s="21">
        <v>31</v>
      </c>
      <c r="J107" s="21">
        <v>191</v>
      </c>
      <c r="K107" s="21">
        <v>47</v>
      </c>
      <c r="L107" s="21">
        <v>3</v>
      </c>
    </row>
    <row r="108" spans="1:12" s="12" customFormat="1" ht="17.25" customHeight="1" x14ac:dyDescent="0.2">
      <c r="A108" s="19" t="s">
        <v>35</v>
      </c>
      <c r="B108" s="51" t="s">
        <v>36</v>
      </c>
      <c r="C108" s="51"/>
      <c r="D108" s="20">
        <v>60</v>
      </c>
      <c r="E108" s="21">
        <v>4</v>
      </c>
      <c r="F108" s="21">
        <v>0</v>
      </c>
      <c r="G108" s="21">
        <v>0.8</v>
      </c>
      <c r="H108" s="21">
        <f t="shared" si="14"/>
        <v>19.04</v>
      </c>
      <c r="I108" s="21">
        <v>3</v>
      </c>
      <c r="J108" s="21">
        <v>3</v>
      </c>
      <c r="K108" s="21">
        <v>2</v>
      </c>
      <c r="L108" s="21">
        <v>0</v>
      </c>
    </row>
    <row r="109" spans="1:12" s="12" customFormat="1" ht="17.25" customHeight="1" x14ac:dyDescent="0.2">
      <c r="A109" s="19" t="s">
        <v>23</v>
      </c>
      <c r="B109" s="57" t="s">
        <v>28</v>
      </c>
      <c r="C109" s="57"/>
      <c r="D109" s="20">
        <v>200</v>
      </c>
      <c r="E109" s="21">
        <v>0.11</v>
      </c>
      <c r="F109" s="21">
        <v>0</v>
      </c>
      <c r="G109" s="21">
        <v>16.399999999999999</v>
      </c>
      <c r="H109" s="21">
        <f>(E109*7)+(F109*9)+(G109*3.8)</f>
        <v>63.089999999999996</v>
      </c>
      <c r="I109" s="21">
        <v>12</v>
      </c>
      <c r="J109" s="21">
        <v>4</v>
      </c>
      <c r="K109" s="21">
        <v>4</v>
      </c>
      <c r="L109" s="21">
        <v>0</v>
      </c>
    </row>
    <row r="110" spans="1:12" s="12" customFormat="1" ht="17.25" customHeight="1" x14ac:dyDescent="0.2">
      <c r="A110" s="22" t="s">
        <v>25</v>
      </c>
      <c r="B110" s="57" t="s">
        <v>48</v>
      </c>
      <c r="C110" s="57"/>
      <c r="D110" s="10">
        <v>50</v>
      </c>
      <c r="E110" s="11">
        <v>4.28</v>
      </c>
      <c r="F110" s="11">
        <v>2.66</v>
      </c>
      <c r="G110" s="11">
        <v>26.49</v>
      </c>
      <c r="H110" s="11">
        <f>(E110*7)+(F110*9)+(G110*3.8)</f>
        <v>154.56200000000001</v>
      </c>
      <c r="I110" s="21">
        <v>7</v>
      </c>
      <c r="J110" s="21">
        <v>40</v>
      </c>
      <c r="K110" s="21">
        <v>11</v>
      </c>
      <c r="L110" s="21">
        <v>1</v>
      </c>
    </row>
    <row r="111" spans="1:12" s="12" customFormat="1" ht="17.25" customHeight="1" x14ac:dyDescent="0.2">
      <c r="A111" s="23" t="s">
        <v>37</v>
      </c>
      <c r="B111" s="24"/>
      <c r="C111" s="24"/>
      <c r="D111" s="38">
        <f>SUM(D106:D110)</f>
        <v>710</v>
      </c>
      <c r="E111" s="27">
        <f t="shared" ref="E111:L111" si="15">E106+E107+E108+E109+E110</f>
        <v>33.19</v>
      </c>
      <c r="F111" s="27">
        <f t="shared" si="15"/>
        <v>32.46</v>
      </c>
      <c r="G111" s="27">
        <f t="shared" si="15"/>
        <v>99.689999999999984</v>
      </c>
      <c r="H111" s="27">
        <f t="shared" si="15"/>
        <v>816.89199999999994</v>
      </c>
      <c r="I111" s="27">
        <f t="shared" si="15"/>
        <v>70</v>
      </c>
      <c r="J111" s="27">
        <f t="shared" si="15"/>
        <v>290</v>
      </c>
      <c r="K111" s="27">
        <f t="shared" si="15"/>
        <v>85</v>
      </c>
      <c r="L111" s="27">
        <f t="shared" si="15"/>
        <v>5</v>
      </c>
    </row>
    <row r="112" spans="1:12" ht="17.25" customHeight="1" x14ac:dyDescent="0.2">
      <c r="I112" s="73"/>
      <c r="J112" s="73"/>
      <c r="K112" s="73"/>
      <c r="L112" s="73"/>
    </row>
    <row r="113" spans="1:12" ht="17.25" customHeight="1" x14ac:dyDescent="0.25">
      <c r="A113" s="49" t="s">
        <v>77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</row>
    <row r="114" spans="1:12" ht="17.25" customHeight="1" x14ac:dyDescent="0.2">
      <c r="A114" s="2"/>
      <c r="E114" s="3" t="s">
        <v>0</v>
      </c>
      <c r="F114" s="62" t="s">
        <v>19</v>
      </c>
      <c r="G114" s="63"/>
      <c r="H114" s="63"/>
      <c r="I114" s="46"/>
      <c r="J114" s="46"/>
      <c r="K114" s="46"/>
      <c r="L114" s="46"/>
    </row>
    <row r="115" spans="1:12" ht="17.25" customHeight="1" x14ac:dyDescent="0.2">
      <c r="D115" s="47" t="s">
        <v>2</v>
      </c>
      <c r="E115" s="47"/>
      <c r="F115" s="4" t="s">
        <v>22</v>
      </c>
      <c r="I115" s="48"/>
      <c r="J115" s="48"/>
      <c r="K115" s="48"/>
      <c r="L115" s="48"/>
    </row>
    <row r="116" spans="1:12" s="12" customFormat="1" ht="17.25" customHeight="1" x14ac:dyDescent="0.2">
      <c r="A116" s="2" t="s">
        <v>80</v>
      </c>
      <c r="B116" s="13"/>
      <c r="C116" s="13"/>
      <c r="D116" s="14"/>
      <c r="E116" s="15"/>
      <c r="F116" s="15"/>
      <c r="G116" s="15"/>
      <c r="H116" s="16"/>
      <c r="I116" s="15"/>
      <c r="J116" s="15"/>
      <c r="K116" s="15"/>
      <c r="L116" s="15"/>
    </row>
    <row r="117" spans="1:12" s="12" customFormat="1" ht="17.25" customHeight="1" x14ac:dyDescent="0.2">
      <c r="A117" s="52" t="s">
        <v>4</v>
      </c>
      <c r="B117" s="52" t="s">
        <v>5</v>
      </c>
      <c r="C117" s="52"/>
      <c r="D117" s="52" t="s">
        <v>6</v>
      </c>
      <c r="E117" s="54" t="s">
        <v>7</v>
      </c>
      <c r="F117" s="54"/>
      <c r="G117" s="54"/>
      <c r="H117" s="52" t="s">
        <v>8</v>
      </c>
      <c r="I117" s="54" t="s">
        <v>9</v>
      </c>
      <c r="J117" s="54"/>
      <c r="K117" s="54"/>
      <c r="L117" s="54"/>
    </row>
    <row r="118" spans="1:12" s="12" customFormat="1" ht="17.25" customHeight="1" x14ac:dyDescent="0.2">
      <c r="A118" s="53"/>
      <c r="B118" s="58"/>
      <c r="C118" s="59"/>
      <c r="D118" s="53"/>
      <c r="E118" s="17" t="s">
        <v>10</v>
      </c>
      <c r="F118" s="17" t="s">
        <v>11</v>
      </c>
      <c r="G118" s="17" t="s">
        <v>12</v>
      </c>
      <c r="H118" s="53"/>
      <c r="I118" s="17" t="s">
        <v>13</v>
      </c>
      <c r="J118" s="17" t="s">
        <v>14</v>
      </c>
      <c r="K118" s="17" t="s">
        <v>15</v>
      </c>
      <c r="L118" s="17" t="s">
        <v>16</v>
      </c>
    </row>
    <row r="119" spans="1:12" s="12" customFormat="1" ht="17.25" customHeight="1" x14ac:dyDescent="0.2">
      <c r="A119" s="18">
        <v>1</v>
      </c>
      <c r="B119" s="55">
        <v>2</v>
      </c>
      <c r="C119" s="55"/>
      <c r="D119" s="18">
        <v>3</v>
      </c>
      <c r="E119" s="18">
        <v>4</v>
      </c>
      <c r="F119" s="18">
        <v>5</v>
      </c>
      <c r="G119" s="18">
        <v>6</v>
      </c>
      <c r="H119" s="18">
        <v>7</v>
      </c>
      <c r="I119" s="18">
        <v>12</v>
      </c>
      <c r="J119" s="18">
        <v>13</v>
      </c>
      <c r="K119" s="18">
        <v>14</v>
      </c>
      <c r="L119" s="18">
        <v>15</v>
      </c>
    </row>
    <row r="120" spans="1:12" s="12" customFormat="1" ht="17.25" customHeight="1" x14ac:dyDescent="0.2">
      <c r="A120" s="56" t="s">
        <v>29</v>
      </c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</row>
    <row r="121" spans="1:12" s="12" customFormat="1" ht="17.25" customHeight="1" x14ac:dyDescent="0.2">
      <c r="A121" s="19" t="s">
        <v>49</v>
      </c>
      <c r="B121" s="51" t="s">
        <v>50</v>
      </c>
      <c r="C121" s="51"/>
      <c r="D121" s="20">
        <v>200</v>
      </c>
      <c r="E121" s="21">
        <v>6.9</v>
      </c>
      <c r="F121" s="21">
        <v>6.9</v>
      </c>
      <c r="G121" s="21">
        <v>19.100000000000001</v>
      </c>
      <c r="H121" s="21">
        <f>(G121*3.8)+(F121*9)+(E121*4)</f>
        <v>162.28</v>
      </c>
      <c r="I121" s="21">
        <v>16</v>
      </c>
      <c r="J121" s="21">
        <v>32</v>
      </c>
      <c r="K121" s="21">
        <v>8</v>
      </c>
      <c r="L121" s="21">
        <v>0</v>
      </c>
    </row>
    <row r="122" spans="1:12" s="12" customFormat="1" ht="17.25" customHeight="1" x14ac:dyDescent="0.2">
      <c r="A122" s="19" t="s">
        <v>57</v>
      </c>
      <c r="B122" s="51" t="s">
        <v>58</v>
      </c>
      <c r="C122" s="51"/>
      <c r="D122" s="20">
        <v>60</v>
      </c>
      <c r="E122" s="21">
        <v>15</v>
      </c>
      <c r="F122" s="21">
        <v>14</v>
      </c>
      <c r="G122" s="21">
        <v>14</v>
      </c>
      <c r="H122" s="21">
        <f t="shared" ref="H122:H124" si="16">(G122*3.8)+(F122*9)+(E122*4)</f>
        <v>239.2</v>
      </c>
      <c r="I122" s="21">
        <v>17</v>
      </c>
      <c r="J122" s="21">
        <v>13</v>
      </c>
      <c r="K122" s="21">
        <v>19</v>
      </c>
      <c r="L122" s="21">
        <v>1</v>
      </c>
    </row>
    <row r="123" spans="1:12" s="12" customFormat="1" ht="17.25" customHeight="1" x14ac:dyDescent="0.2">
      <c r="A123" s="19" t="s">
        <v>59</v>
      </c>
      <c r="B123" s="51" t="s">
        <v>60</v>
      </c>
      <c r="C123" s="51"/>
      <c r="D123" s="20">
        <v>150</v>
      </c>
      <c r="E123" s="21">
        <v>12.5</v>
      </c>
      <c r="F123" s="21">
        <v>12.5</v>
      </c>
      <c r="G123" s="21">
        <v>43.75</v>
      </c>
      <c r="H123" s="21">
        <f t="shared" si="16"/>
        <v>328.75</v>
      </c>
      <c r="I123" s="21">
        <v>7.2</v>
      </c>
      <c r="J123" s="21">
        <v>66</v>
      </c>
      <c r="K123" s="21">
        <v>21.6</v>
      </c>
      <c r="L123" s="21">
        <v>0</v>
      </c>
    </row>
    <row r="124" spans="1:12" s="12" customFormat="1" ht="17.25" customHeight="1" x14ac:dyDescent="0.2">
      <c r="A124" s="19" t="s">
        <v>26</v>
      </c>
      <c r="B124" s="51" t="s">
        <v>21</v>
      </c>
      <c r="C124" s="51"/>
      <c r="D124" s="20">
        <v>60</v>
      </c>
      <c r="E124" s="11">
        <v>2</v>
      </c>
      <c r="F124" s="11">
        <v>4</v>
      </c>
      <c r="G124" s="11">
        <v>6</v>
      </c>
      <c r="H124" s="21">
        <f t="shared" si="16"/>
        <v>66.8</v>
      </c>
      <c r="I124" s="21">
        <v>4</v>
      </c>
      <c r="J124" s="21">
        <v>13</v>
      </c>
      <c r="K124" s="21">
        <v>4</v>
      </c>
      <c r="L124" s="21">
        <v>0</v>
      </c>
    </row>
    <row r="125" spans="1:12" s="12" customFormat="1" ht="17.25" customHeight="1" x14ac:dyDescent="0.2">
      <c r="A125" s="19" t="s">
        <v>23</v>
      </c>
      <c r="B125" s="57" t="s">
        <v>47</v>
      </c>
      <c r="C125" s="57"/>
      <c r="D125" s="20">
        <v>200</v>
      </c>
      <c r="E125" s="21">
        <v>0.08</v>
      </c>
      <c r="F125" s="21">
        <v>0</v>
      </c>
      <c r="G125" s="21">
        <v>13.12</v>
      </c>
      <c r="H125" s="21">
        <f>(E125*7)+(F125*9)+(G125*3.8)</f>
        <v>50.415999999999997</v>
      </c>
      <c r="I125" s="21">
        <v>12</v>
      </c>
      <c r="J125" s="21">
        <v>4</v>
      </c>
      <c r="K125" s="21">
        <v>4</v>
      </c>
      <c r="L125" s="21">
        <v>0</v>
      </c>
    </row>
    <row r="126" spans="1:12" s="12" customFormat="1" ht="17.25" customHeight="1" x14ac:dyDescent="0.2">
      <c r="A126" s="22" t="s">
        <v>25</v>
      </c>
      <c r="B126" s="57" t="s">
        <v>48</v>
      </c>
      <c r="C126" s="57"/>
      <c r="D126" s="10">
        <v>50</v>
      </c>
      <c r="E126" s="11">
        <v>4.28</v>
      </c>
      <c r="F126" s="11">
        <v>2.66</v>
      </c>
      <c r="G126" s="11">
        <v>26.49</v>
      </c>
      <c r="H126" s="11">
        <f>(E126*7)+(F126*9)+(G126*3.8)</f>
        <v>154.56200000000001</v>
      </c>
      <c r="I126" s="21">
        <v>7</v>
      </c>
      <c r="J126" s="21">
        <v>40</v>
      </c>
      <c r="K126" s="21">
        <v>11</v>
      </c>
      <c r="L126" s="21">
        <v>1</v>
      </c>
    </row>
    <row r="127" spans="1:12" ht="17.25" customHeight="1" x14ac:dyDescent="0.2">
      <c r="A127" s="23" t="s">
        <v>37</v>
      </c>
      <c r="B127" s="24"/>
      <c r="C127" s="24"/>
      <c r="D127" s="39">
        <f>SUM(D121:D126)</f>
        <v>720</v>
      </c>
      <c r="E127" s="27">
        <f t="shared" ref="E127:L127" si="17">E121+E122+E123+E124+E125+E126</f>
        <v>40.76</v>
      </c>
      <c r="F127" s="27">
        <f t="shared" si="17"/>
        <v>40.06</v>
      </c>
      <c r="G127" s="27">
        <f t="shared" si="17"/>
        <v>122.46</v>
      </c>
      <c r="H127" s="27">
        <f t="shared" si="17"/>
        <v>1002.0079999999999</v>
      </c>
      <c r="I127" s="27">
        <f t="shared" si="17"/>
        <v>63.2</v>
      </c>
      <c r="J127" s="27">
        <f t="shared" si="17"/>
        <v>168</v>
      </c>
      <c r="K127" s="27">
        <f t="shared" si="17"/>
        <v>67.599999999999994</v>
      </c>
      <c r="L127" s="27">
        <f t="shared" si="17"/>
        <v>2</v>
      </c>
    </row>
    <row r="128" spans="1:12" ht="17.25" customHeight="1" x14ac:dyDescent="0.25">
      <c r="A128" s="49" t="s">
        <v>79</v>
      </c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</row>
    <row r="129" spans="1:12" ht="17.25" customHeight="1" x14ac:dyDescent="0.2">
      <c r="A129" s="2"/>
      <c r="E129" s="3" t="s">
        <v>0</v>
      </c>
      <c r="F129" s="62" t="s">
        <v>20</v>
      </c>
      <c r="G129" s="63"/>
      <c r="H129" s="63"/>
      <c r="I129" s="46"/>
      <c r="J129" s="46"/>
      <c r="K129" s="46"/>
      <c r="L129" s="46"/>
    </row>
    <row r="130" spans="1:12" ht="17.25" customHeight="1" x14ac:dyDescent="0.2">
      <c r="D130" s="47" t="s">
        <v>2</v>
      </c>
      <c r="E130" s="47"/>
      <c r="F130" s="4" t="s">
        <v>22</v>
      </c>
      <c r="I130" s="48"/>
      <c r="J130" s="48"/>
      <c r="K130" s="48"/>
      <c r="L130" s="48"/>
    </row>
    <row r="131" spans="1:12" s="12" customFormat="1" ht="17.25" customHeight="1" x14ac:dyDescent="0.2">
      <c r="A131" s="2"/>
      <c r="B131" s="33"/>
      <c r="C131" s="33"/>
      <c r="D131" s="13"/>
      <c r="E131" s="15"/>
      <c r="F131" s="15"/>
      <c r="G131" s="15"/>
      <c r="H131" s="16"/>
      <c r="I131" s="15"/>
      <c r="J131" s="15"/>
      <c r="K131" s="15"/>
      <c r="L131" s="15"/>
    </row>
    <row r="132" spans="1:12" s="12" customFormat="1" ht="17.25" customHeight="1" x14ac:dyDescent="0.2">
      <c r="A132" s="52" t="s">
        <v>4</v>
      </c>
      <c r="B132" s="52" t="s">
        <v>5</v>
      </c>
      <c r="C132" s="52"/>
      <c r="D132" s="52" t="s">
        <v>6</v>
      </c>
      <c r="E132" s="54" t="s">
        <v>7</v>
      </c>
      <c r="F132" s="54"/>
      <c r="G132" s="54"/>
      <c r="H132" s="52" t="s">
        <v>8</v>
      </c>
      <c r="I132" s="54" t="s">
        <v>9</v>
      </c>
      <c r="J132" s="54"/>
      <c r="K132" s="54"/>
      <c r="L132" s="54"/>
    </row>
    <row r="133" spans="1:12" s="12" customFormat="1" ht="17.25" customHeight="1" x14ac:dyDescent="0.2">
      <c r="A133" s="53"/>
      <c r="B133" s="58"/>
      <c r="C133" s="59"/>
      <c r="D133" s="53"/>
      <c r="E133" s="17" t="s">
        <v>10</v>
      </c>
      <c r="F133" s="17" t="s">
        <v>11</v>
      </c>
      <c r="G133" s="17" t="s">
        <v>12</v>
      </c>
      <c r="H133" s="53"/>
      <c r="I133" s="17" t="s">
        <v>13</v>
      </c>
      <c r="J133" s="17" t="s">
        <v>14</v>
      </c>
      <c r="K133" s="17" t="s">
        <v>15</v>
      </c>
      <c r="L133" s="17" t="s">
        <v>16</v>
      </c>
    </row>
    <row r="134" spans="1:12" s="12" customFormat="1" ht="17.25" customHeight="1" x14ac:dyDescent="0.2">
      <c r="A134" s="18">
        <v>1</v>
      </c>
      <c r="B134" s="55">
        <v>2</v>
      </c>
      <c r="C134" s="55"/>
      <c r="D134" s="18">
        <v>3</v>
      </c>
      <c r="E134" s="18">
        <v>4</v>
      </c>
      <c r="F134" s="18">
        <v>5</v>
      </c>
      <c r="G134" s="18">
        <v>6</v>
      </c>
      <c r="H134" s="18">
        <v>7</v>
      </c>
      <c r="I134" s="18">
        <v>12</v>
      </c>
      <c r="J134" s="18">
        <v>0</v>
      </c>
      <c r="K134" s="18">
        <v>14</v>
      </c>
      <c r="L134" s="18">
        <v>15</v>
      </c>
    </row>
    <row r="135" spans="1:12" s="12" customFormat="1" ht="17.25" customHeight="1" x14ac:dyDescent="0.2">
      <c r="A135" s="68" t="s">
        <v>29</v>
      </c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70"/>
    </row>
    <row r="136" spans="1:12" s="12" customFormat="1" ht="15.75" customHeight="1" x14ac:dyDescent="0.2">
      <c r="A136" s="19" t="s">
        <v>76</v>
      </c>
      <c r="B136" s="60" t="s">
        <v>75</v>
      </c>
      <c r="C136" s="61"/>
      <c r="D136" s="40">
        <v>200</v>
      </c>
      <c r="E136" s="21">
        <v>14.5</v>
      </c>
      <c r="F136" s="21">
        <v>5.3</v>
      </c>
      <c r="G136" s="21">
        <v>11.5</v>
      </c>
      <c r="H136" s="21">
        <v>120.88</v>
      </c>
      <c r="I136" s="21">
        <v>32.1</v>
      </c>
      <c r="J136" s="21">
        <v>0.18</v>
      </c>
      <c r="K136" s="21">
        <v>0</v>
      </c>
      <c r="L136" s="21">
        <v>10</v>
      </c>
    </row>
    <row r="137" spans="1:12" s="12" customFormat="1" ht="17.25" customHeight="1" x14ac:dyDescent="0.2">
      <c r="A137" s="19" t="s">
        <v>61</v>
      </c>
      <c r="B137" s="51" t="s">
        <v>65</v>
      </c>
      <c r="C137" s="51"/>
      <c r="D137" s="20">
        <v>100</v>
      </c>
      <c r="E137" s="21">
        <v>11.6</v>
      </c>
      <c r="F137" s="21">
        <v>12.5</v>
      </c>
      <c r="G137" s="21">
        <v>11.6</v>
      </c>
      <c r="H137" s="21">
        <f t="shared" ref="H137:H139" si="18">(G137*3.8)+(F137*9)+(E137*4)</f>
        <v>202.98</v>
      </c>
      <c r="I137" s="21">
        <v>15</v>
      </c>
      <c r="J137" s="21">
        <v>106</v>
      </c>
      <c r="K137" s="21">
        <v>19</v>
      </c>
      <c r="L137" s="21">
        <v>2</v>
      </c>
    </row>
    <row r="138" spans="1:12" s="12" customFormat="1" ht="17.25" customHeight="1" x14ac:dyDescent="0.2">
      <c r="A138" s="19" t="s">
        <v>62</v>
      </c>
      <c r="B138" s="51" t="s">
        <v>63</v>
      </c>
      <c r="C138" s="51"/>
      <c r="D138" s="20">
        <v>180</v>
      </c>
      <c r="E138" s="21">
        <v>18</v>
      </c>
      <c r="F138" s="21">
        <v>13.5</v>
      </c>
      <c r="G138" s="21">
        <v>16.2</v>
      </c>
      <c r="H138" s="21">
        <f t="shared" si="18"/>
        <v>255.06</v>
      </c>
      <c r="I138" s="21">
        <v>4</v>
      </c>
      <c r="J138" s="21">
        <v>2</v>
      </c>
      <c r="K138" s="21">
        <v>0</v>
      </c>
      <c r="L138" s="21">
        <v>0</v>
      </c>
    </row>
    <row r="139" spans="1:12" s="12" customFormat="1" ht="17.25" customHeight="1" x14ac:dyDescent="0.2">
      <c r="A139" s="19" t="s">
        <v>35</v>
      </c>
      <c r="B139" s="51" t="s">
        <v>46</v>
      </c>
      <c r="C139" s="51"/>
      <c r="D139" s="20">
        <v>60</v>
      </c>
      <c r="E139" s="21">
        <v>4</v>
      </c>
      <c r="F139" s="21">
        <v>0</v>
      </c>
      <c r="G139" s="21">
        <v>0.8</v>
      </c>
      <c r="H139" s="21">
        <f t="shared" si="18"/>
        <v>19.04</v>
      </c>
      <c r="I139" s="21">
        <v>4</v>
      </c>
      <c r="J139" s="21">
        <v>4</v>
      </c>
      <c r="K139" s="21">
        <v>3</v>
      </c>
      <c r="L139" s="21">
        <v>0</v>
      </c>
    </row>
    <row r="140" spans="1:12" s="12" customFormat="1" ht="17.25" customHeight="1" x14ac:dyDescent="0.2">
      <c r="A140" s="19" t="s">
        <v>23</v>
      </c>
      <c r="B140" s="57" t="s">
        <v>47</v>
      </c>
      <c r="C140" s="57"/>
      <c r="D140" s="20">
        <v>200</v>
      </c>
      <c r="E140" s="21">
        <v>0.11</v>
      </c>
      <c r="F140" s="21">
        <v>0</v>
      </c>
      <c r="G140" s="21">
        <v>16.399999999999999</v>
      </c>
      <c r="H140" s="21">
        <f>(E140*7)+(F140*9)+(G140*3.8)</f>
        <v>63.089999999999996</v>
      </c>
      <c r="I140" s="21">
        <v>12</v>
      </c>
      <c r="J140" s="21">
        <v>4</v>
      </c>
      <c r="K140" s="21">
        <v>4</v>
      </c>
      <c r="L140" s="21">
        <v>0</v>
      </c>
    </row>
    <row r="141" spans="1:12" s="12" customFormat="1" ht="17.25" customHeight="1" x14ac:dyDescent="0.2">
      <c r="A141" s="22" t="s">
        <v>25</v>
      </c>
      <c r="B141" s="57" t="s">
        <v>27</v>
      </c>
      <c r="C141" s="57"/>
      <c r="D141" s="10">
        <v>40</v>
      </c>
      <c r="E141" s="11">
        <v>4.28</v>
      </c>
      <c r="F141" s="11">
        <v>2.66</v>
      </c>
      <c r="G141" s="11">
        <v>26.49</v>
      </c>
      <c r="H141" s="11">
        <f>(E141*7)+(F141*9)+(G141*3.8)</f>
        <v>154.56200000000001</v>
      </c>
      <c r="I141" s="21">
        <v>7</v>
      </c>
      <c r="J141" s="21">
        <v>40</v>
      </c>
      <c r="K141" s="21">
        <v>11</v>
      </c>
      <c r="L141" s="21">
        <v>1</v>
      </c>
    </row>
    <row r="142" spans="1:12" s="9" customFormat="1" ht="17.25" customHeight="1" x14ac:dyDescent="0.2">
      <c r="A142" s="23" t="s">
        <v>37</v>
      </c>
      <c r="B142" s="24"/>
      <c r="C142" s="24"/>
      <c r="D142" s="35">
        <f>SUM(D136:D141)</f>
        <v>780</v>
      </c>
      <c r="E142" s="27">
        <f t="shared" ref="E142:L142" si="19">E136+E137+E138+E139+E140+E141</f>
        <v>52.49</v>
      </c>
      <c r="F142" s="27">
        <f t="shared" si="19"/>
        <v>33.96</v>
      </c>
      <c r="G142" s="27">
        <f t="shared" si="19"/>
        <v>82.99</v>
      </c>
      <c r="H142" s="27">
        <f t="shared" si="19"/>
        <v>815.61200000000008</v>
      </c>
      <c r="I142" s="27">
        <f t="shared" si="19"/>
        <v>74.099999999999994</v>
      </c>
      <c r="J142" s="27">
        <f t="shared" si="19"/>
        <v>156.18</v>
      </c>
      <c r="K142" s="27">
        <f t="shared" si="19"/>
        <v>37</v>
      </c>
      <c r="L142" s="27">
        <f t="shared" si="19"/>
        <v>13</v>
      </c>
    </row>
    <row r="143" spans="1:12" ht="11.25" customHeight="1" x14ac:dyDescent="0.2"/>
    <row r="144" spans="1:12" ht="11.25" customHeight="1" x14ac:dyDescent="0.2">
      <c r="B144" s="6"/>
      <c r="H144" s="6"/>
    </row>
    <row r="145" spans="1:7" ht="11.25" customHeight="1" x14ac:dyDescent="0.2">
      <c r="A145" s="7"/>
      <c r="B145" s="7"/>
      <c r="C145" s="7"/>
      <c r="F145" s="8"/>
      <c r="G145" s="2"/>
    </row>
    <row r="147" spans="1:7" x14ac:dyDescent="0.2">
      <c r="A147" s="5"/>
    </row>
  </sheetData>
  <mergeCells count="173">
    <mergeCell ref="A117:A118"/>
    <mergeCell ref="B117:C118"/>
    <mergeCell ref="D117:D118"/>
    <mergeCell ref="E117:G117"/>
    <mergeCell ref="H117:H118"/>
    <mergeCell ref="I117:L117"/>
    <mergeCell ref="F114:H114"/>
    <mergeCell ref="I114:L114"/>
    <mergeCell ref="B109:C109"/>
    <mergeCell ref="D115:E115"/>
    <mergeCell ref="I115:L115"/>
    <mergeCell ref="I112:L112"/>
    <mergeCell ref="A113:L113"/>
    <mergeCell ref="A105:L105"/>
    <mergeCell ref="B106:C106"/>
    <mergeCell ref="B107:C107"/>
    <mergeCell ref="B108:C108"/>
    <mergeCell ref="B110:C110"/>
    <mergeCell ref="A90:L90"/>
    <mergeCell ref="B91:C91"/>
    <mergeCell ref="B92:C92"/>
    <mergeCell ref="B93:C93"/>
    <mergeCell ref="B94:C94"/>
    <mergeCell ref="B95:C95"/>
    <mergeCell ref="B96:C96"/>
    <mergeCell ref="D100:E100"/>
    <mergeCell ref="I100:L100"/>
    <mergeCell ref="A98:L98"/>
    <mergeCell ref="F99:H99"/>
    <mergeCell ref="I99:L99"/>
    <mergeCell ref="A102:A103"/>
    <mergeCell ref="B102:C103"/>
    <mergeCell ref="D102:D103"/>
    <mergeCell ref="E102:G102"/>
    <mergeCell ref="H102:H103"/>
    <mergeCell ref="I102:L102"/>
    <mergeCell ref="B89:C89"/>
    <mergeCell ref="I71:L71"/>
    <mergeCell ref="A72:A73"/>
    <mergeCell ref="B72:C73"/>
    <mergeCell ref="D72:D73"/>
    <mergeCell ref="E72:G72"/>
    <mergeCell ref="H72:H73"/>
    <mergeCell ref="I72:L72"/>
    <mergeCell ref="B104:C104"/>
    <mergeCell ref="I85:L85"/>
    <mergeCell ref="A75:L75"/>
    <mergeCell ref="B76:C76"/>
    <mergeCell ref="B77:C77"/>
    <mergeCell ref="B78:C78"/>
    <mergeCell ref="B79:C79"/>
    <mergeCell ref="B80:C80"/>
    <mergeCell ref="B81:C81"/>
    <mergeCell ref="A83:L83"/>
    <mergeCell ref="I87:L87"/>
    <mergeCell ref="F84:H84"/>
    <mergeCell ref="I84:L84"/>
    <mergeCell ref="D85:E85"/>
    <mergeCell ref="B48:C48"/>
    <mergeCell ref="B49:C49"/>
    <mergeCell ref="B37:C37"/>
    <mergeCell ref="B38:C38"/>
    <mergeCell ref="D43:E43"/>
    <mergeCell ref="I43:L43"/>
    <mergeCell ref="I40:L40"/>
    <mergeCell ref="A41:L41"/>
    <mergeCell ref="F42:H42"/>
    <mergeCell ref="I42:L42"/>
    <mergeCell ref="B32:C32"/>
    <mergeCell ref="A33:L33"/>
    <mergeCell ref="B34:C34"/>
    <mergeCell ref="B35:C35"/>
    <mergeCell ref="B36:C36"/>
    <mergeCell ref="I51:L51"/>
    <mergeCell ref="A52:L52"/>
    <mergeCell ref="F53:H53"/>
    <mergeCell ref="B8:C8"/>
    <mergeCell ref="B9:C9"/>
    <mergeCell ref="B10:C10"/>
    <mergeCell ref="A28:L28"/>
    <mergeCell ref="A20:L20"/>
    <mergeCell ref="B21:C21"/>
    <mergeCell ref="B22:C22"/>
    <mergeCell ref="B23:C23"/>
    <mergeCell ref="B24:C24"/>
    <mergeCell ref="B25:C25"/>
    <mergeCell ref="B26:C26"/>
    <mergeCell ref="I53:L53"/>
    <mergeCell ref="A44:L44"/>
    <mergeCell ref="B45:C45"/>
    <mergeCell ref="B46:C46"/>
    <mergeCell ref="B47:C47"/>
    <mergeCell ref="D17:D18"/>
    <mergeCell ref="E17:G17"/>
    <mergeCell ref="H17:H18"/>
    <mergeCell ref="I17:L17"/>
    <mergeCell ref="B19:C19"/>
    <mergeCell ref="A30:A31"/>
    <mergeCell ref="B30:C31"/>
    <mergeCell ref="D30:D31"/>
    <mergeCell ref="E30:G30"/>
    <mergeCell ref="H30:H31"/>
    <mergeCell ref="I30:L30"/>
    <mergeCell ref="A1:XFD2"/>
    <mergeCell ref="D54:E54"/>
    <mergeCell ref="I54:L54"/>
    <mergeCell ref="I68:L68"/>
    <mergeCell ref="A67:L67"/>
    <mergeCell ref="F68:H68"/>
    <mergeCell ref="A15:L15"/>
    <mergeCell ref="E4:G4"/>
    <mergeCell ref="H4:H5"/>
    <mergeCell ref="I4:L4"/>
    <mergeCell ref="B12:C12"/>
    <mergeCell ref="B13:C13"/>
    <mergeCell ref="B11:C11"/>
    <mergeCell ref="A4:A5"/>
    <mergeCell ref="B4:C5"/>
    <mergeCell ref="D4:D5"/>
    <mergeCell ref="B6:C6"/>
    <mergeCell ref="A7:L7"/>
    <mergeCell ref="A56:A57"/>
    <mergeCell ref="B56:C57"/>
    <mergeCell ref="D56:D57"/>
    <mergeCell ref="E56:G56"/>
    <mergeCell ref="A17:A18"/>
    <mergeCell ref="B17:C18"/>
    <mergeCell ref="B139:C139"/>
    <mergeCell ref="B140:C140"/>
    <mergeCell ref="B141:C141"/>
    <mergeCell ref="B119:C119"/>
    <mergeCell ref="A120:L120"/>
    <mergeCell ref="B121:C121"/>
    <mergeCell ref="B122:C122"/>
    <mergeCell ref="B123:C123"/>
    <mergeCell ref="B124:C124"/>
    <mergeCell ref="B125:C125"/>
    <mergeCell ref="B126:C126"/>
    <mergeCell ref="A132:A133"/>
    <mergeCell ref="B132:C133"/>
    <mergeCell ref="D132:D133"/>
    <mergeCell ref="E132:G132"/>
    <mergeCell ref="H132:H133"/>
    <mergeCell ref="I132:L132"/>
    <mergeCell ref="B136:C136"/>
    <mergeCell ref="F129:H129"/>
    <mergeCell ref="B134:C134"/>
    <mergeCell ref="A135:L135"/>
    <mergeCell ref="B137:C137"/>
    <mergeCell ref="I129:L129"/>
    <mergeCell ref="D130:E130"/>
    <mergeCell ref="I130:L130"/>
    <mergeCell ref="A128:L128"/>
    <mergeCell ref="B138:C138"/>
    <mergeCell ref="H56:H57"/>
    <mergeCell ref="I56:L56"/>
    <mergeCell ref="B58:C58"/>
    <mergeCell ref="A59:L59"/>
    <mergeCell ref="B60:C60"/>
    <mergeCell ref="B61:C61"/>
    <mergeCell ref="B62:C62"/>
    <mergeCell ref="D69:E69"/>
    <mergeCell ref="I69:L69"/>
    <mergeCell ref="B63:C63"/>
    <mergeCell ref="B64:C64"/>
    <mergeCell ref="A87:A88"/>
    <mergeCell ref="B87:C88"/>
    <mergeCell ref="D87:D88"/>
    <mergeCell ref="E87:G87"/>
    <mergeCell ref="H87:H88"/>
    <mergeCell ref="B65:C65"/>
    <mergeCell ref="D71:E71"/>
    <mergeCell ref="B74:C74"/>
  </mergeCells>
  <pageMargins left="1.1811023622047245" right="0" top="1.5748031496062993" bottom="0.39370078740157483" header="0.51181102362204722" footer="0.51181102362204722"/>
  <pageSetup paperSize="9" scale="111" orientation="landscape" r:id="rId1"/>
  <rowBreaks count="9" manualBreakCount="9">
    <brk id="14" max="16383" man="1"/>
    <brk id="27" max="16383" man="1"/>
    <brk id="40" max="16383" man="1"/>
    <brk id="51" max="16383" man="1"/>
    <brk id="66" max="16383" man="1"/>
    <brk id="82" max="16383" man="1"/>
    <brk id="97" max="16383" man="1"/>
    <brk id="112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pekin7</dc:creator>
  <cp:lastModifiedBy>Таранин СН</cp:lastModifiedBy>
  <cp:revision>1</cp:revision>
  <cp:lastPrinted>2026-01-10T13:14:35Z</cp:lastPrinted>
  <dcterms:created xsi:type="dcterms:W3CDTF">2022-01-25T12:44:21Z</dcterms:created>
  <dcterms:modified xsi:type="dcterms:W3CDTF">2026-01-27T06:28:31Z</dcterms:modified>
</cp:coreProperties>
</file>