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ПИТАНИЕ 01.01.2026\"/>
    </mc:Choice>
  </mc:AlternateContent>
  <bookViews>
    <workbookView xWindow="-15" yWindow="-30" windowWidth="10725" windowHeight="9120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H206" i="1" l="1"/>
  <c r="H170" i="1"/>
  <c r="H122" i="1"/>
  <c r="H108" i="1"/>
  <c r="H94" i="1"/>
  <c r="H69" i="1"/>
  <c r="H46" i="1"/>
  <c r="E161" i="1" l="1"/>
  <c r="F161" i="1"/>
  <c r="G161" i="1"/>
  <c r="H161" i="1" l="1"/>
  <c r="H245" i="1" l="1"/>
  <c r="H220" i="1"/>
  <c r="H208" i="1"/>
  <c r="H195" i="1"/>
  <c r="H183" i="1"/>
  <c r="H171" i="1"/>
  <c r="H146" i="1"/>
  <c r="H120" i="1"/>
  <c r="H70" i="1"/>
  <c r="H47" i="1"/>
  <c r="H22" i="1" l="1"/>
  <c r="H246" i="1" l="1"/>
  <c r="H244" i="1"/>
  <c r="H243" i="1"/>
  <c r="H242" i="1"/>
  <c r="H221" i="1"/>
  <c r="H219" i="1"/>
  <c r="H218" i="1"/>
  <c r="H217" i="1"/>
  <c r="H216" i="1"/>
  <c r="H24" i="1" l="1"/>
  <c r="H23" i="1"/>
  <c r="H20" i="1"/>
  <c r="D97" i="1" l="1"/>
  <c r="H92" i="1"/>
  <c r="H93" i="1"/>
  <c r="H95" i="1"/>
  <c r="H96" i="1"/>
  <c r="L247" i="1" l="1"/>
  <c r="K247" i="1"/>
  <c r="J247" i="1"/>
  <c r="I247" i="1"/>
  <c r="G247" i="1"/>
  <c r="F247" i="1"/>
  <c r="E247" i="1"/>
  <c r="L222" i="1"/>
  <c r="K222" i="1"/>
  <c r="J222" i="1"/>
  <c r="I222" i="1"/>
  <c r="G222" i="1"/>
  <c r="F222" i="1"/>
  <c r="E222" i="1"/>
  <c r="D222" i="1"/>
  <c r="H222" i="1"/>
  <c r="L197" i="1"/>
  <c r="K197" i="1"/>
  <c r="J197" i="1"/>
  <c r="I197" i="1"/>
  <c r="G197" i="1"/>
  <c r="F197" i="1"/>
  <c r="E197" i="1"/>
  <c r="D197" i="1"/>
  <c r="L173" i="1"/>
  <c r="K173" i="1"/>
  <c r="J173" i="1"/>
  <c r="I173" i="1"/>
  <c r="G173" i="1"/>
  <c r="F173" i="1"/>
  <c r="E173" i="1"/>
  <c r="D173" i="1"/>
  <c r="L148" i="1"/>
  <c r="K148" i="1"/>
  <c r="J148" i="1"/>
  <c r="I148" i="1"/>
  <c r="G148" i="1"/>
  <c r="F148" i="1"/>
  <c r="E148" i="1"/>
  <c r="D148" i="1"/>
  <c r="H147" i="1"/>
  <c r="H145" i="1"/>
  <c r="H144" i="1"/>
  <c r="H143" i="1"/>
  <c r="H142" i="1"/>
  <c r="L123" i="1"/>
  <c r="K123" i="1"/>
  <c r="J123" i="1"/>
  <c r="I123" i="1"/>
  <c r="G123" i="1"/>
  <c r="F123" i="1"/>
  <c r="E123" i="1"/>
  <c r="D123" i="1"/>
  <c r="H121" i="1"/>
  <c r="H119" i="1"/>
  <c r="H118" i="1"/>
  <c r="H117" i="1"/>
  <c r="L97" i="1"/>
  <c r="K97" i="1"/>
  <c r="J97" i="1"/>
  <c r="I97" i="1"/>
  <c r="G97" i="1"/>
  <c r="F97" i="1"/>
  <c r="E97" i="1"/>
  <c r="L72" i="1"/>
  <c r="K72" i="1"/>
  <c r="J72" i="1"/>
  <c r="I72" i="1"/>
  <c r="G72" i="1"/>
  <c r="F72" i="1"/>
  <c r="E72" i="1"/>
  <c r="D72" i="1"/>
  <c r="H71" i="1"/>
  <c r="H68" i="1"/>
  <c r="H197" i="1" l="1"/>
  <c r="H247" i="1"/>
  <c r="H173" i="1"/>
  <c r="H148" i="1"/>
  <c r="H123" i="1"/>
  <c r="H97" i="1"/>
  <c r="H72" i="1"/>
  <c r="L49" i="1"/>
  <c r="K49" i="1"/>
  <c r="J49" i="1"/>
  <c r="I49" i="1"/>
  <c r="G49" i="1"/>
  <c r="F49" i="1"/>
  <c r="E49" i="1"/>
  <c r="D49" i="1"/>
  <c r="H48" i="1"/>
  <c r="H45" i="1"/>
  <c r="H44" i="1"/>
  <c r="H43" i="1"/>
  <c r="L25" i="1"/>
  <c r="K25" i="1"/>
  <c r="J25" i="1"/>
  <c r="I25" i="1"/>
  <c r="G25" i="1"/>
  <c r="F25" i="1"/>
  <c r="E25" i="1"/>
  <c r="D25" i="1"/>
  <c r="H25" i="1" l="1"/>
  <c r="H49" i="1"/>
  <c r="K186" i="1" l="1"/>
  <c r="J186" i="1"/>
  <c r="I186" i="1"/>
  <c r="G186" i="1"/>
  <c r="F186" i="1"/>
  <c r="E186" i="1"/>
  <c r="H231" i="1"/>
  <c r="H233" i="1"/>
  <c r="H234" i="1"/>
  <c r="H230" i="1"/>
  <c r="L186" i="1"/>
  <c r="L61" i="1"/>
  <c r="G61" i="1"/>
  <c r="F61" i="1"/>
  <c r="E61" i="1"/>
  <c r="L13" i="1"/>
  <c r="K13" i="1"/>
  <c r="J13" i="1"/>
  <c r="I13" i="1"/>
  <c r="E135" i="1"/>
  <c r="J61" i="1"/>
  <c r="K61" i="1"/>
  <c r="I61" i="1"/>
  <c r="F13" i="1"/>
  <c r="G13" i="1"/>
  <c r="E13" i="1"/>
  <c r="F235" i="1"/>
  <c r="G235" i="1"/>
  <c r="I235" i="1"/>
  <c r="J235" i="1"/>
  <c r="K235" i="1"/>
  <c r="L235" i="1"/>
  <c r="E235" i="1"/>
  <c r="F210" i="1"/>
  <c r="G210" i="1"/>
  <c r="I210" i="1"/>
  <c r="J210" i="1"/>
  <c r="K210" i="1"/>
  <c r="L210" i="1"/>
  <c r="E210" i="1"/>
  <c r="I161" i="1"/>
  <c r="J161" i="1"/>
  <c r="K161" i="1"/>
  <c r="L161" i="1"/>
  <c r="F135" i="1"/>
  <c r="G135" i="1"/>
  <c r="I135" i="1"/>
  <c r="J135" i="1"/>
  <c r="K135" i="1"/>
  <c r="L135" i="1"/>
  <c r="F111" i="1"/>
  <c r="G111" i="1"/>
  <c r="I111" i="1"/>
  <c r="J111" i="1"/>
  <c r="K111" i="1"/>
  <c r="L111" i="1"/>
  <c r="E111" i="1"/>
  <c r="F86" i="1"/>
  <c r="G86" i="1"/>
  <c r="I86" i="1"/>
  <c r="J86" i="1"/>
  <c r="K86" i="1"/>
  <c r="L86" i="1"/>
  <c r="E86" i="1"/>
  <c r="I37" i="1"/>
  <c r="J37" i="1"/>
  <c r="K37" i="1"/>
  <c r="L37" i="1"/>
  <c r="H235" i="1" l="1"/>
  <c r="H86" i="1"/>
  <c r="H13" i="1"/>
  <c r="H111" i="1"/>
  <c r="H61" i="1"/>
  <c r="H210" i="1"/>
  <c r="H135" i="1"/>
</calcChain>
</file>

<file path=xl/sharedStrings.xml><?xml version="1.0" encoding="utf-8"?>
<sst xmlns="http://schemas.openxmlformats.org/spreadsheetml/2006/main" count="580" uniqueCount="145">
  <si>
    <t>День:</t>
  </si>
  <si>
    <t>понедельник</t>
  </si>
  <si>
    <t>Неделя:</t>
  </si>
  <si>
    <t>1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</si>
  <si>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</si>
  <si>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</si>
  <si>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</si>
  <si>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</si>
  <si>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</si>
  <si>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Минеральные вещества (мг)</t>
  </si>
  <si>
    <t>Б</t>
  </si>
  <si>
    <t>Ж</t>
  </si>
  <si>
    <t>У</t>
  </si>
  <si>
    <t>Ca</t>
  </si>
  <si>
    <t>P</t>
  </si>
  <si>
    <t>Mg</t>
  </si>
  <si>
    <t>Fe</t>
  </si>
  <si>
    <t>Завтрак 1</t>
  </si>
  <si>
    <t>вторник</t>
  </si>
  <si>
    <t>среда</t>
  </si>
  <si>
    <t>четверг</t>
  </si>
  <si>
    <t>пятница</t>
  </si>
  <si>
    <t>Салат из свежей капусты</t>
  </si>
  <si>
    <t>2</t>
  </si>
  <si>
    <t>№376 сб 2017</t>
  </si>
  <si>
    <t>№243 сб 2017г</t>
  </si>
  <si>
    <t>№13105 сб 2017</t>
  </si>
  <si>
    <t>№64 сб 2017</t>
  </si>
  <si>
    <t>Рацион: Завтраки</t>
  </si>
  <si>
    <t>Хлеб</t>
  </si>
  <si>
    <t>Чай с сахаром</t>
  </si>
  <si>
    <t xml:space="preserve">Рацион: Завтраки </t>
  </si>
  <si>
    <t>Обед</t>
  </si>
  <si>
    <t>№160 сб 2017</t>
  </si>
  <si>
    <t xml:space="preserve">Суп картофельный с рисом </t>
  </si>
  <si>
    <t>№446,01 сб 2017</t>
  </si>
  <si>
    <t>№312,02 сб 2017</t>
  </si>
  <si>
    <t>Пюре картофельное</t>
  </si>
  <si>
    <t>№13049 сб 2017</t>
  </si>
  <si>
    <t xml:space="preserve">Овощи по сезону </t>
  </si>
  <si>
    <t>Итого за Обед</t>
  </si>
  <si>
    <t xml:space="preserve">Рацион: Обед </t>
  </si>
  <si>
    <t xml:space="preserve">Итого за Завтрак </t>
  </si>
  <si>
    <t>№133 сб 2017</t>
  </si>
  <si>
    <t xml:space="preserve">Борщ с капустой и картофелем </t>
  </si>
  <si>
    <t>№268 сб 2017</t>
  </si>
  <si>
    <t>№309 сб 2017</t>
  </si>
  <si>
    <t xml:space="preserve">Макаронные изделия отварные </t>
  </si>
  <si>
    <t>№13204 сб 2017</t>
  </si>
  <si>
    <t>№35,01 сб 2017</t>
  </si>
  <si>
    <t>Суп с фрикадельками</t>
  </si>
  <si>
    <t>№13067 сб 2017</t>
  </si>
  <si>
    <t>Рагу из мяса птицы</t>
  </si>
  <si>
    <t>Овощи по сезону</t>
  </si>
  <si>
    <t xml:space="preserve">Чай с сахаром </t>
  </si>
  <si>
    <t xml:space="preserve">Хлеб </t>
  </si>
  <si>
    <t>№162 сб 2017</t>
  </si>
  <si>
    <t xml:space="preserve">Суп картофельный с горохом </t>
  </si>
  <si>
    <t>№63,01 сб 2017</t>
  </si>
  <si>
    <t>Плов из мяса птицы</t>
  </si>
  <si>
    <t>№644 сб 2017</t>
  </si>
  <si>
    <t xml:space="preserve">Компот из сухофруктов </t>
  </si>
  <si>
    <t xml:space="preserve">Завтрак </t>
  </si>
  <si>
    <t>Гуляш</t>
  </si>
  <si>
    <t>№114 сб 2017</t>
  </si>
  <si>
    <t>Рассольник ленинградский</t>
  </si>
  <si>
    <t>№13140,01 сб 2017</t>
  </si>
  <si>
    <t>№499,02 сб 2017</t>
  </si>
  <si>
    <t xml:space="preserve">Котлета рубленная из птицы </t>
  </si>
  <si>
    <t>№165 сб 2017</t>
  </si>
  <si>
    <t xml:space="preserve">Рис отварной </t>
  </si>
  <si>
    <t>№466,01 сб 2017</t>
  </si>
  <si>
    <t>№514,01сб 2017</t>
  </si>
  <si>
    <t>Каша гречневая вязкая</t>
  </si>
  <si>
    <t>КАША  "ДРУЖБА"</t>
  </si>
  <si>
    <t xml:space="preserve">ПЕЧЕНЬЕ САХАРНОЕ </t>
  </si>
  <si>
    <t xml:space="preserve">ЧАЙ С САХАРОМ  </t>
  </si>
  <si>
    <t>ХЛЕБ ПШЕНИЧНЫЙ</t>
  </si>
  <si>
    <t>№54-16к сб 2017г</t>
  </si>
  <si>
    <t>№399 сб 2017</t>
  </si>
  <si>
    <t>№54-2гн сб 2017</t>
  </si>
  <si>
    <t>№701 сб 2017</t>
  </si>
  <si>
    <t>№52 сб 2017</t>
  </si>
  <si>
    <t>№171 сб 2018</t>
  </si>
  <si>
    <t>№70/71 сб 2017</t>
  </si>
  <si>
    <t>№265 сб 2017</t>
  </si>
  <si>
    <t>№54-1хн сб 2017</t>
  </si>
  <si>
    <t>№54-14р сб2017</t>
  </si>
  <si>
    <t>№203 сб2017</t>
  </si>
  <si>
    <t>№54-3гн сб 2017</t>
  </si>
  <si>
    <t>№125 сб 2017</t>
  </si>
  <si>
    <t xml:space="preserve"> №246 сб 2017</t>
  </si>
  <si>
    <t>№70/71 сб2017</t>
  </si>
  <si>
    <t>№54-28к сб 2017</t>
  </si>
  <si>
    <t>№3 сб 2017</t>
  </si>
  <si>
    <t>№54-23гн сб 2017</t>
  </si>
  <si>
    <t>№338 сб 2017</t>
  </si>
  <si>
    <t xml:space="preserve"> ИКРА КАБАЧКОВАЯ КОНСЕРВИРОВАННАЯ </t>
  </si>
  <si>
    <t>№54-23з сб2017</t>
  </si>
  <si>
    <t>№279/54-3с сб 2017</t>
  </si>
  <si>
    <t>№171 2018</t>
  </si>
  <si>
    <t>№259 сб2017</t>
  </si>
  <si>
    <t>№54-45гн сб 2017</t>
  </si>
  <si>
    <t>№294/54-3 сб 2017</t>
  </si>
  <si>
    <t>№203 сб 2018</t>
  </si>
  <si>
    <t>№54-3гн сб 2019</t>
  </si>
  <si>
    <t>№404 сб  2017</t>
  </si>
  <si>
    <t>№54-45гн сб 2018</t>
  </si>
  <si>
    <t>№209 сб 2017</t>
  </si>
  <si>
    <t>Тефтели</t>
  </si>
  <si>
    <t xml:space="preserve">Котлета куриная </t>
  </si>
  <si>
    <t xml:space="preserve">Рыба тушенная в томатном соусе </t>
  </si>
  <si>
    <t>Рагу из мясо птицы</t>
  </si>
  <si>
    <t>Котлета по хлыновски</t>
  </si>
  <si>
    <t xml:space="preserve">Яйцо вареное </t>
  </si>
  <si>
    <t>№209  сб 2017</t>
  </si>
  <si>
    <t>10-ти дневное меню для организации питания обучающихся ОВЗ 5-11 классов ( завтрак, обед )</t>
  </si>
  <si>
    <t>Каша "Дружба"</t>
  </si>
  <si>
    <t xml:space="preserve">Печенье сахарное </t>
  </si>
  <si>
    <t xml:space="preserve">Хлеб пшеничный </t>
  </si>
  <si>
    <t xml:space="preserve"> Свекла отварная с маслом растительным </t>
  </si>
  <si>
    <t xml:space="preserve">Гречка по-купечески с мясом </t>
  </si>
  <si>
    <t xml:space="preserve">Чай с лимоном </t>
  </si>
  <si>
    <t xml:space="preserve">Овощи соленые в нарезке (помидоры) </t>
  </si>
  <si>
    <t xml:space="preserve">Плов из птицы </t>
  </si>
  <si>
    <t xml:space="preserve">Компот из смеси сухофруктов </t>
  </si>
  <si>
    <t xml:space="preserve">Ххлеб пшеничный </t>
  </si>
  <si>
    <t xml:space="preserve">Рыба тушенная в томате с овощами </t>
  </si>
  <si>
    <t xml:space="preserve">Картофельное пюре </t>
  </si>
  <si>
    <t xml:space="preserve">Чай каркаде с сахаром </t>
  </si>
  <si>
    <t xml:space="preserve">Котлета рубленная куриная </t>
  </si>
  <si>
    <t xml:space="preserve">Макаронные изделия отварные с маслом </t>
  </si>
  <si>
    <t xml:space="preserve"> Консервы закусочные,овощные (зеленый горошек) </t>
  </si>
  <si>
    <t xml:space="preserve">Чай с сахарм </t>
  </si>
  <si>
    <t xml:space="preserve">Каша молочная жидкая манная </t>
  </si>
  <si>
    <t>Бутерброд с сыром  35/5/10</t>
  </si>
  <si>
    <t xml:space="preserve">Кофейный напиток с молоком </t>
  </si>
  <si>
    <t>Фрукты свежие (яблоко)</t>
  </si>
  <si>
    <t xml:space="preserve">Овощи натуральные свежие/соленые в нарезке (огурцы) </t>
  </si>
  <si>
    <t xml:space="preserve">Жаркое по-домашнему </t>
  </si>
  <si>
    <t xml:space="preserve"> Овощи натуральные свежие/соленые в нарезке(огурцы) </t>
  </si>
  <si>
    <t xml:space="preserve">Чай с сахаром и лимоном </t>
  </si>
  <si>
    <t xml:space="preserve">Оладьи с творогом </t>
  </si>
  <si>
    <t xml:space="preserve">Фрукты свежие (яблоко) </t>
  </si>
  <si>
    <t>Суп  картофельный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</si>
</sst>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8"/>
      <name val="Arial"/>
      <family val="2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1"/>
    </font>
    <font>
      <sz val="8"/>
      <color rgb="FFC00000"/>
      <name val="Arial"/>
      <family val="2"/>
    </font>
    <font>
      <b/>
      <sz val="8"/>
      <name val="Arial"/>
      <family val="2"/>
      <charset val="1"/>
    </font>
    <font>
      <sz val="8"/>
      <color theme="1"/>
      <name val="Arial"/>
      <family val="2"/>
      <charset val="1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/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center" vertical="top"/>
    </xf>
    <xf numFmtId="0" fontId="4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2" fillId="2" borderId="0" xfId="0" applyFont="1" applyFill="1"/>
    <xf numFmtId="0" fontId="2" fillId="2" borderId="0" xfId="0" applyNumberFormat="1" applyFont="1" applyFill="1" applyAlignment="1">
      <alignment horizontal="right"/>
    </xf>
    <xf numFmtId="0" fontId="0" fillId="2" borderId="0" xfId="0" applyNumberFormat="1" applyFill="1" applyAlignment="1">
      <alignment horizontal="left"/>
    </xf>
    <xf numFmtId="0" fontId="0" fillId="2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/>
    <xf numFmtId="2" fontId="3" fillId="2" borderId="1" xfId="0" applyNumberFormat="1" applyFont="1" applyFill="1" applyBorder="1" applyAlignment="1">
      <alignment horizontal="center" vertical="top"/>
    </xf>
    <xf numFmtId="1" fontId="0" fillId="2" borderId="0" xfId="0" applyNumberFormat="1" applyFill="1"/>
    <xf numFmtId="2" fontId="4" fillId="2" borderId="1" xfId="0" applyNumberFormat="1" applyFont="1" applyFill="1" applyBorder="1" applyAlignment="1">
      <alignment horizontal="center" vertical="top"/>
    </xf>
    <xf numFmtId="0" fontId="0" fillId="2" borderId="0" xfId="0" applyNumberFormat="1" applyFill="1" applyAlignment="1">
      <alignment horizontal="right"/>
    </xf>
    <xf numFmtId="0" fontId="6" fillId="2" borderId="0" xfId="0" applyFont="1" applyFill="1"/>
    <xf numFmtId="2" fontId="0" fillId="2" borderId="0" xfId="0" applyNumberFormat="1" applyFill="1"/>
    <xf numFmtId="0" fontId="1" fillId="2" borderId="0" xfId="0" applyNumberFormat="1" applyFont="1" applyFill="1" applyAlignment="1">
      <alignment horizontal="center"/>
    </xf>
    <xf numFmtId="0" fontId="0" fillId="2" borderId="0" xfId="0" applyFill="1"/>
    <xf numFmtId="0" fontId="0" fillId="2" borderId="0" xfId="0" applyFill="1"/>
    <xf numFmtId="1" fontId="0" fillId="2" borderId="9" xfId="0" applyNumberFormat="1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top"/>
    </xf>
    <xf numFmtId="0" fontId="5" fillId="2" borderId="1" xfId="0" applyNumberFormat="1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0" fillId="2" borderId="0" xfId="0" applyFill="1"/>
    <xf numFmtId="0" fontId="2" fillId="2" borderId="0" xfId="0" applyFont="1" applyFill="1" applyBorder="1" applyAlignment="1"/>
    <xf numFmtId="1" fontId="2" fillId="2" borderId="0" xfId="0" applyNumberFormat="1" applyFont="1" applyFill="1" applyBorder="1" applyAlignment="1">
      <alignment horizontal="left"/>
    </xf>
    <xf numFmtId="2" fontId="3" fillId="2" borderId="0" xfId="0" applyNumberFormat="1" applyFont="1" applyFill="1" applyBorder="1" applyAlignment="1">
      <alignment horizontal="center" vertical="top"/>
    </xf>
    <xf numFmtId="2" fontId="2" fillId="2" borderId="0" xfId="0" applyNumberFormat="1" applyFont="1" applyFill="1" applyBorder="1" applyAlignment="1">
      <alignment horizontal="center" vertical="top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horizontal="center" vertical="top"/>
    </xf>
    <xf numFmtId="1" fontId="5" fillId="2" borderId="9" xfId="0" applyNumberFormat="1" applyFont="1" applyFill="1" applyBorder="1" applyAlignment="1">
      <alignment horizontal="center" vertical="top"/>
    </xf>
    <xf numFmtId="2" fontId="5" fillId="2" borderId="9" xfId="0" applyNumberFormat="1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/>
    </xf>
    <xf numFmtId="0" fontId="7" fillId="2" borderId="15" xfId="0" applyFont="1" applyFill="1" applyBorder="1" applyAlignment="1"/>
    <xf numFmtId="0" fontId="7" fillId="2" borderId="16" xfId="0" applyFont="1" applyFill="1" applyBorder="1" applyAlignment="1"/>
    <xf numFmtId="0" fontId="7" fillId="2" borderId="17" xfId="0" applyFont="1" applyFill="1" applyBorder="1" applyAlignment="1"/>
    <xf numFmtId="1" fontId="7" fillId="2" borderId="9" xfId="0" applyNumberFormat="1" applyFont="1" applyFill="1" applyBorder="1" applyAlignment="1">
      <alignment horizontal="left"/>
    </xf>
    <xf numFmtId="2" fontId="7" fillId="2" borderId="9" xfId="0" applyNumberFormat="1" applyFont="1" applyFill="1" applyBorder="1" applyAlignment="1">
      <alignment horizontal="center" vertical="top"/>
    </xf>
    <xf numFmtId="1" fontId="8" fillId="2" borderId="9" xfId="0" applyNumberFormat="1" applyFont="1" applyFill="1" applyBorder="1" applyAlignment="1">
      <alignment horizontal="center" vertical="top"/>
    </xf>
    <xf numFmtId="2" fontId="8" fillId="2" borderId="9" xfId="0" applyNumberFormat="1" applyFont="1" applyFill="1" applyBorder="1" applyAlignment="1">
      <alignment horizontal="center" vertical="top"/>
    </xf>
    <xf numFmtId="0" fontId="7" fillId="2" borderId="18" xfId="0" applyFont="1" applyFill="1" applyBorder="1" applyAlignment="1"/>
    <xf numFmtId="0" fontId="7" fillId="2" borderId="8" xfId="0" applyFont="1" applyFill="1" applyBorder="1" applyAlignment="1"/>
    <xf numFmtId="0" fontId="7" fillId="2" borderId="19" xfId="0" applyFont="1" applyFill="1" applyBorder="1" applyAlignment="1"/>
    <xf numFmtId="0" fontId="2" fillId="2" borderId="0" xfId="0" applyFont="1" applyFill="1" applyBorder="1" applyAlignment="1">
      <alignment horizontal="left"/>
    </xf>
    <xf numFmtId="1" fontId="7" fillId="2" borderId="9" xfId="0" applyNumberFormat="1" applyFont="1" applyFill="1" applyBorder="1" applyAlignment="1">
      <alignment horizontal="left" vertical="top"/>
    </xf>
    <xf numFmtId="1" fontId="7" fillId="2" borderId="9" xfId="0" applyNumberFormat="1" applyFont="1" applyFill="1" applyBorder="1" applyAlignment="1">
      <alignment horizontal="left" vertic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 vertical="center" wrapText="1"/>
    </xf>
    <xf numFmtId="1" fontId="7" fillId="2" borderId="9" xfId="0" applyNumberFormat="1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top"/>
    </xf>
    <xf numFmtId="0" fontId="2" fillId="2" borderId="22" xfId="0" applyFont="1" applyFill="1" applyBorder="1"/>
    <xf numFmtId="0" fontId="0" fillId="2" borderId="0" xfId="0" applyFill="1"/>
    <xf numFmtId="1" fontId="0" fillId="3" borderId="1" xfId="0" applyNumberFormat="1" applyFont="1" applyFill="1" applyBorder="1" applyAlignment="1">
      <alignment horizontal="center" vertical="top"/>
    </xf>
    <xf numFmtId="1" fontId="5" fillId="3" borderId="1" xfId="0" applyNumberFormat="1" applyFont="1" applyFill="1" applyBorder="1" applyAlignment="1">
      <alignment horizontal="center" vertical="top"/>
    </xf>
    <xf numFmtId="3" fontId="0" fillId="2" borderId="1" xfId="0" applyNumberFormat="1" applyFont="1" applyFill="1" applyBorder="1" applyAlignment="1">
      <alignment horizontal="center" vertical="top"/>
    </xf>
    <xf numFmtId="1" fontId="0" fillId="2" borderId="0" xfId="0" applyNumberFormat="1" applyFill="1" applyBorder="1" applyAlignment="1">
      <alignment horizontal="center" vertical="top"/>
    </xf>
    <xf numFmtId="1" fontId="0" fillId="2" borderId="23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49" fontId="4" fillId="2" borderId="9" xfId="0" applyNumberFormat="1" applyFont="1" applyFill="1" applyBorder="1" applyAlignment="1">
      <alignment horizontal="center" vertical="top"/>
    </xf>
    <xf numFmtId="1" fontId="5" fillId="2" borderId="14" xfId="0" applyNumberFormat="1" applyFont="1" applyFill="1" applyBorder="1" applyAlignment="1">
      <alignment horizontal="center" vertical="top"/>
    </xf>
    <xf numFmtId="1" fontId="5" fillId="2" borderId="3" xfId="0" applyNumberFormat="1" applyFont="1" applyFill="1" applyBorder="1" applyAlignment="1">
      <alignment horizontal="center" vertical="top"/>
    </xf>
    <xf numFmtId="0" fontId="7" fillId="2" borderId="24" xfId="0" applyFont="1" applyFill="1" applyBorder="1" applyAlignment="1"/>
    <xf numFmtId="0" fontId="7" fillId="2" borderId="20" xfId="0" applyFont="1" applyFill="1" applyBorder="1" applyAlignment="1"/>
    <xf numFmtId="49" fontId="0" fillId="2" borderId="9" xfId="0" applyNumberFormat="1" applyFill="1" applyBorder="1" applyAlignment="1">
      <alignment horizontal="center" vertical="top"/>
    </xf>
    <xf numFmtId="164" fontId="0" fillId="2" borderId="9" xfId="0" applyNumberForma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vertical="top" wrapText="1"/>
    </xf>
    <xf numFmtId="1" fontId="5" fillId="2" borderId="1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left" inden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2" borderId="2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vertical="top" wrapText="1"/>
    </xf>
    <xf numFmtId="0" fontId="0" fillId="2" borderId="2" xfId="0" applyNumberFormat="1" applyFont="1" applyFill="1" applyBorder="1" applyAlignment="1">
      <alignment horizontal="left" vertical="top" wrapText="1"/>
    </xf>
    <xf numFmtId="0" fontId="0" fillId="2" borderId="3" xfId="0" applyNumberFormat="1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center"/>
    </xf>
    <xf numFmtId="0" fontId="0" fillId="2" borderId="0" xfId="0" applyNumberFormat="1" applyFill="1" applyAlignment="1">
      <alignment wrapText="1"/>
    </xf>
    <xf numFmtId="0" fontId="7" fillId="2" borderId="10" xfId="0" applyFont="1" applyFill="1" applyBorder="1" applyAlignment="1">
      <alignment horizontal="left" indent="1"/>
    </xf>
    <xf numFmtId="0" fontId="7" fillId="2" borderId="25" xfId="0" applyFont="1" applyFill="1" applyBorder="1" applyAlignment="1">
      <alignment horizontal="left" indent="1"/>
    </xf>
    <xf numFmtId="0" fontId="7" fillId="2" borderId="11" xfId="0" applyFont="1" applyFill="1" applyBorder="1" applyAlignment="1">
      <alignment horizontal="left" indent="1"/>
    </xf>
    <xf numFmtId="0" fontId="4" fillId="2" borderId="12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vertical="top" wrapText="1"/>
    </xf>
    <xf numFmtId="0" fontId="2" fillId="2" borderId="0" xfId="0" applyNumberFormat="1" applyFont="1" applyFill="1" applyAlignment="1">
      <alignment horizontal="right"/>
    </xf>
    <xf numFmtId="0" fontId="0" fillId="2" borderId="0" xfId="0" applyFill="1"/>
    <xf numFmtId="0" fontId="0" fillId="2" borderId="4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indent="1"/>
    </xf>
    <xf numFmtId="0" fontId="0" fillId="3" borderId="1" xfId="0" applyNumberFormat="1" applyFont="1" applyFill="1" applyBorder="1" applyAlignment="1">
      <alignment vertical="top" wrapText="1"/>
    </xf>
    <xf numFmtId="0" fontId="7" fillId="2" borderId="12" xfId="0" applyFont="1" applyFill="1" applyBorder="1" applyAlignment="1">
      <alignment horizontal="left" indent="1"/>
    </xf>
    <xf numFmtId="0" fontId="7" fillId="2" borderId="13" xfId="0" applyFont="1" applyFill="1" applyBorder="1" applyAlignment="1">
      <alignment horizontal="left" indent="1"/>
    </xf>
    <xf numFmtId="0" fontId="7" fillId="2" borderId="14" xfId="0" applyFont="1" applyFill="1" applyBorder="1" applyAlignment="1">
      <alignment horizontal="left" indent="1"/>
    </xf>
    <xf numFmtId="0" fontId="9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0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vertical="top" wrapText="1"/>
    </xf>
    <xf numFmtId="0" fontId="4" fillId="2" borderId="3" xfId="0" applyNumberFormat="1" applyFont="1" applyFill="1" applyBorder="1" applyAlignment="1">
      <alignment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0" xfId="0" applyNumberFormat="1" applyFill="1" applyAlignment="1">
      <alignment horizontal="right"/>
    </xf>
    <xf numFmtId="0" fontId="7" fillId="2" borderId="23" xfId="0" applyFont="1" applyFill="1" applyBorder="1" applyAlignment="1">
      <alignment horizontal="left" indent="1"/>
    </xf>
    <xf numFmtId="0" fontId="5" fillId="2" borderId="1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indent="1"/>
    </xf>
    <xf numFmtId="0" fontId="0" fillId="2" borderId="2" xfId="0" applyNumberFormat="1" applyFont="1" applyFill="1" applyBorder="1" applyAlignment="1">
      <alignment horizontal="left" vertical="center" wrapText="1"/>
    </xf>
    <xf numFmtId="0" fontId="0" fillId="2" borderId="3" xfId="0" applyNumberFormat="1" applyFont="1" applyFill="1" applyBorder="1" applyAlignment="1">
      <alignment horizontal="left" vertical="center" wrapText="1"/>
    </xf>
    <xf numFmtId="0" fontId="5" fillId="3" borderId="2" xfId="0" applyNumberFormat="1" applyFont="1" applyFill="1" applyBorder="1" applyAlignment="1">
      <alignment vertical="top" wrapText="1"/>
    </xf>
    <xf numFmtId="0" fontId="5" fillId="3" borderId="3" xfId="0" applyNumberFormat="1" applyFont="1" applyFill="1" applyBorder="1" applyAlignment="1">
      <alignment vertical="top" wrapText="1"/>
    </xf>
    <xf numFmtId="0" fontId="4" fillId="2" borderId="9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252"/>
  <sheetViews>
    <sheetView tabSelected="1" view="pageBreakPreview" topLeftCell="A150" zoomScale="160" zoomScaleSheetLayoutView="160" workbookViewId="0">
      <selection activeCell="B248" sqref="B248"/>
    </sheetView>
  </sheetViews>
  <sheetFormatPr defaultColWidth="10.33203125" defaultRowHeight="11.25" x14ac:dyDescent="0.2"/>
  <cols>
    <col min="1" max="1" width="16.5" style="5" customWidth="1"/>
    <col min="2" max="2" width="16.6640625" style="5" customWidth="1"/>
    <col min="3" max="3" width="16" style="5" customWidth="1"/>
    <col min="4" max="4" width="8.6640625" style="5" customWidth="1"/>
    <col min="5" max="5" width="5.6640625" style="5" customWidth="1"/>
    <col min="6" max="6" width="9.1640625" style="5" customWidth="1"/>
    <col min="7" max="7" width="7" style="5" customWidth="1"/>
    <col min="8" max="8" width="10.1640625" style="5" customWidth="1"/>
    <col min="9" max="10" width="7" style="5" customWidth="1"/>
    <col min="11" max="11" width="6.1640625" style="5" customWidth="1"/>
    <col min="12" max="12" width="9.5" style="5" customWidth="1"/>
    <col min="13" max="16384" width="10.33203125" style="5"/>
  </cols>
  <sheetData>
    <row r="1" spans="1:12" ht="50.25" customHeight="1" x14ac:dyDescent="0.2">
      <c r="A1" s="122" t="s">
        <v>116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s="20" customFormat="1" ht="17.2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7.25" customHeight="1" x14ac:dyDescent="0.2">
      <c r="A3" s="6" t="s">
        <v>31</v>
      </c>
      <c r="E3" s="7" t="s">
        <v>0</v>
      </c>
      <c r="F3" s="93" t="s">
        <v>1</v>
      </c>
      <c r="G3" s="94"/>
      <c r="H3" s="94"/>
      <c r="I3" s="95"/>
      <c r="J3" s="95"/>
      <c r="K3" s="95"/>
      <c r="L3" s="95"/>
    </row>
    <row r="4" spans="1:12" ht="17.25" customHeight="1" x14ac:dyDescent="0.2">
      <c r="D4" s="109" t="s">
        <v>2</v>
      </c>
      <c r="E4" s="109"/>
      <c r="F4" s="8" t="s">
        <v>3</v>
      </c>
      <c r="I4" s="110"/>
      <c r="J4" s="110"/>
      <c r="K4" s="110"/>
      <c r="L4" s="110"/>
    </row>
    <row r="5" spans="1:12" ht="17.25" customHeight="1" x14ac:dyDescent="0.2">
      <c r="A5" s="111" t="s">
        <v>4</v>
      </c>
      <c r="B5" s="111" t="s">
        <v>5</v>
      </c>
      <c r="C5" s="111"/>
      <c r="D5" s="111" t="s">
        <v>6</v>
      </c>
      <c r="E5" s="115" t="s">
        <v>7</v>
      </c>
      <c r="F5" s="115"/>
      <c r="G5" s="115"/>
      <c r="H5" s="111" t="s">
        <v>8</v>
      </c>
      <c r="I5" s="115" t="s">
        <v>9</v>
      </c>
      <c r="J5" s="115"/>
      <c r="K5" s="115"/>
      <c r="L5" s="115"/>
    </row>
    <row r="6" spans="1:12" ht="24" customHeight="1" x14ac:dyDescent="0.2">
      <c r="A6" s="112"/>
      <c r="B6" s="113"/>
      <c r="C6" s="114"/>
      <c r="D6" s="112"/>
      <c r="E6" s="9" t="s">
        <v>10</v>
      </c>
      <c r="F6" s="9" t="s">
        <v>11</v>
      </c>
      <c r="G6" s="9" t="s">
        <v>12</v>
      </c>
      <c r="H6" s="112"/>
      <c r="I6" s="9" t="s">
        <v>13</v>
      </c>
      <c r="J6" s="9" t="s">
        <v>14</v>
      </c>
      <c r="K6" s="9" t="s">
        <v>15</v>
      </c>
      <c r="L6" s="9" t="s">
        <v>16</v>
      </c>
    </row>
    <row r="7" spans="1:12" ht="17.25" customHeight="1" x14ac:dyDescent="0.2">
      <c r="A7" s="10">
        <v>1</v>
      </c>
      <c r="B7" s="116">
        <v>2</v>
      </c>
      <c r="C7" s="116"/>
      <c r="D7" s="10">
        <v>3</v>
      </c>
      <c r="E7" s="10">
        <v>4</v>
      </c>
      <c r="F7" s="10">
        <v>5</v>
      </c>
      <c r="G7" s="10">
        <v>6</v>
      </c>
      <c r="H7" s="10">
        <v>7</v>
      </c>
      <c r="I7" s="10">
        <v>12</v>
      </c>
      <c r="J7" s="10">
        <v>13</v>
      </c>
      <c r="K7" s="10">
        <v>14</v>
      </c>
      <c r="L7" s="10">
        <v>15</v>
      </c>
    </row>
    <row r="8" spans="1:12" ht="17.25" customHeight="1" x14ac:dyDescent="0.2">
      <c r="A8" s="117" t="s">
        <v>17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</row>
    <row r="9" spans="1:12" ht="17.25" customHeight="1" x14ac:dyDescent="0.2">
      <c r="A9" s="1" t="s">
        <v>78</v>
      </c>
      <c r="B9" s="87" t="s">
        <v>117</v>
      </c>
      <c r="C9" s="88" t="s">
        <v>74</v>
      </c>
      <c r="D9" s="1">
        <v>270</v>
      </c>
      <c r="E9" s="2">
        <v>6.05</v>
      </c>
      <c r="F9" s="2">
        <v>13.31</v>
      </c>
      <c r="G9" s="2">
        <v>38.17</v>
      </c>
      <c r="H9" s="2">
        <v>337.7</v>
      </c>
      <c r="I9" s="2">
        <v>31</v>
      </c>
      <c r="J9" s="2">
        <v>97</v>
      </c>
      <c r="K9" s="2">
        <v>13</v>
      </c>
      <c r="L9" s="2">
        <v>1</v>
      </c>
    </row>
    <row r="10" spans="1:12" ht="17.25" customHeight="1" x14ac:dyDescent="0.2">
      <c r="A10" s="1" t="s">
        <v>79</v>
      </c>
      <c r="B10" s="87" t="s">
        <v>118</v>
      </c>
      <c r="C10" s="88" t="s">
        <v>75</v>
      </c>
      <c r="D10" s="1">
        <v>30</v>
      </c>
      <c r="E10" s="2">
        <v>0.84</v>
      </c>
      <c r="F10" s="2">
        <v>0.24</v>
      </c>
      <c r="G10" s="2">
        <v>7.92</v>
      </c>
      <c r="H10" s="2">
        <v>40.08</v>
      </c>
      <c r="I10" s="2">
        <v>0</v>
      </c>
      <c r="J10" s="2">
        <v>8</v>
      </c>
      <c r="K10" s="2">
        <v>10.4</v>
      </c>
      <c r="L10" s="2">
        <v>0.3</v>
      </c>
    </row>
    <row r="11" spans="1:12" ht="17.25" customHeight="1" x14ac:dyDescent="0.2">
      <c r="A11" s="63" t="s">
        <v>80</v>
      </c>
      <c r="B11" s="87" t="s">
        <v>54</v>
      </c>
      <c r="C11" s="88" t="s">
        <v>76</v>
      </c>
      <c r="D11" s="1">
        <v>200</v>
      </c>
      <c r="E11" s="2">
        <v>0.2</v>
      </c>
      <c r="F11" s="2">
        <v>0</v>
      </c>
      <c r="G11" s="2">
        <v>10.37</v>
      </c>
      <c r="H11" s="2">
        <v>42.31</v>
      </c>
      <c r="I11" s="2">
        <v>11</v>
      </c>
      <c r="J11" s="2">
        <v>37</v>
      </c>
      <c r="K11" s="2">
        <v>14.5</v>
      </c>
      <c r="L11" s="2">
        <v>0.69</v>
      </c>
    </row>
    <row r="12" spans="1:12" ht="17.25" customHeight="1" x14ac:dyDescent="0.2">
      <c r="A12" s="1" t="s">
        <v>81</v>
      </c>
      <c r="B12" s="87" t="s">
        <v>119</v>
      </c>
      <c r="C12" s="88" t="s">
        <v>77</v>
      </c>
      <c r="D12" s="11">
        <v>50</v>
      </c>
      <c r="E12" s="2">
        <v>3.94</v>
      </c>
      <c r="F12" s="2">
        <v>0.5</v>
      </c>
      <c r="G12" s="2">
        <v>24.16</v>
      </c>
      <c r="H12" s="2">
        <v>116.9</v>
      </c>
      <c r="I12" s="2">
        <v>11.1</v>
      </c>
      <c r="J12" s="2">
        <v>2.8</v>
      </c>
      <c r="K12" s="2">
        <v>4</v>
      </c>
      <c r="L12" s="2">
        <v>0</v>
      </c>
    </row>
    <row r="13" spans="1:12" ht="17.25" customHeight="1" x14ac:dyDescent="0.2">
      <c r="A13" s="84" t="s">
        <v>42</v>
      </c>
      <c r="B13" s="85"/>
      <c r="C13" s="86"/>
      <c r="D13" s="12">
        <v>550</v>
      </c>
      <c r="E13" s="13">
        <f>SUM(E9:E12)</f>
        <v>11.03</v>
      </c>
      <c r="F13" s="13">
        <f>SUM(F9:F12)</f>
        <v>14.05</v>
      </c>
      <c r="G13" s="13">
        <f>SUM(G9:G12)</f>
        <v>80.62</v>
      </c>
      <c r="H13" s="25">
        <f t="shared" ref="H13" si="0">(E13*4)+(F13*9)+(G13*4)</f>
        <v>493.05</v>
      </c>
      <c r="I13" s="13">
        <f>I9+I10+I11+I12</f>
        <v>53.1</v>
      </c>
      <c r="J13" s="13">
        <f>J9+J10+J11+J12</f>
        <v>144.80000000000001</v>
      </c>
      <c r="K13" s="13">
        <f>K9+K10+K11+K12</f>
        <v>41.9</v>
      </c>
      <c r="L13" s="13">
        <f>L9+L10+L11+L12</f>
        <v>1.99</v>
      </c>
    </row>
    <row r="14" spans="1:12" s="30" customFormat="1" ht="17.25" customHeight="1" x14ac:dyDescent="0.2">
      <c r="A14" s="6" t="s">
        <v>41</v>
      </c>
      <c r="B14" s="31"/>
      <c r="C14" s="31"/>
      <c r="D14" s="32"/>
      <c r="E14" s="33"/>
      <c r="F14" s="33"/>
      <c r="G14" s="33"/>
      <c r="H14" s="34"/>
      <c r="I14" s="33"/>
      <c r="J14" s="33"/>
      <c r="K14" s="33"/>
      <c r="L14" s="33"/>
    </row>
    <row r="15" spans="1:12" s="30" customFormat="1" ht="17.25" customHeight="1" x14ac:dyDescent="0.2">
      <c r="A15" s="79" t="s">
        <v>4</v>
      </c>
      <c r="B15" s="79" t="s">
        <v>5</v>
      </c>
      <c r="C15" s="79"/>
      <c r="D15" s="79" t="s">
        <v>6</v>
      </c>
      <c r="E15" s="83" t="s">
        <v>7</v>
      </c>
      <c r="F15" s="83"/>
      <c r="G15" s="83"/>
      <c r="H15" s="79" t="s">
        <v>8</v>
      </c>
      <c r="I15" s="83" t="s">
        <v>9</v>
      </c>
      <c r="J15" s="83"/>
      <c r="K15" s="83"/>
      <c r="L15" s="83"/>
    </row>
    <row r="16" spans="1:12" s="30" customFormat="1" ht="17.25" customHeight="1" x14ac:dyDescent="0.2">
      <c r="A16" s="80"/>
      <c r="B16" s="81"/>
      <c r="C16" s="82"/>
      <c r="D16" s="80"/>
      <c r="E16" s="35" t="s">
        <v>10</v>
      </c>
      <c r="F16" s="35" t="s">
        <v>11</v>
      </c>
      <c r="G16" s="35" t="s">
        <v>12</v>
      </c>
      <c r="H16" s="80"/>
      <c r="I16" s="35" t="s">
        <v>13</v>
      </c>
      <c r="J16" s="35" t="s">
        <v>14</v>
      </c>
      <c r="K16" s="35" t="s">
        <v>15</v>
      </c>
      <c r="L16" s="35" t="s">
        <v>16</v>
      </c>
    </row>
    <row r="17" spans="1:12" s="30" customFormat="1" ht="17.25" customHeight="1" x14ac:dyDescent="0.2">
      <c r="A17" s="36">
        <v>1</v>
      </c>
      <c r="B17" s="77">
        <v>2</v>
      </c>
      <c r="C17" s="77"/>
      <c r="D17" s="36">
        <v>3</v>
      </c>
      <c r="E17" s="36">
        <v>4</v>
      </c>
      <c r="F17" s="36">
        <v>5</v>
      </c>
      <c r="G17" s="36">
        <v>6</v>
      </c>
      <c r="H17" s="36">
        <v>7</v>
      </c>
      <c r="I17" s="36">
        <v>12</v>
      </c>
      <c r="J17" s="36">
        <v>13</v>
      </c>
      <c r="K17" s="36">
        <v>14</v>
      </c>
      <c r="L17" s="36">
        <v>15</v>
      </c>
    </row>
    <row r="18" spans="1:12" s="30" customFormat="1" ht="17.25" customHeight="1" x14ac:dyDescent="0.2">
      <c r="A18" s="119" t="s">
        <v>32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1"/>
    </row>
    <row r="19" spans="1:12" s="30" customFormat="1" ht="17.25" customHeight="1" x14ac:dyDescent="0.2">
      <c r="A19" s="37" t="s">
        <v>33</v>
      </c>
      <c r="B19" s="75" t="s">
        <v>34</v>
      </c>
      <c r="C19" s="75"/>
      <c r="D19" s="38">
        <v>250</v>
      </c>
      <c r="E19" s="47">
        <v>5.75</v>
      </c>
      <c r="F19" s="47">
        <v>0.65</v>
      </c>
      <c r="G19" s="47">
        <v>17.8</v>
      </c>
      <c r="H19" s="47">
        <v>149.37</v>
      </c>
      <c r="I19" s="39">
        <v>17</v>
      </c>
      <c r="J19" s="39">
        <v>52</v>
      </c>
      <c r="K19" s="39">
        <v>21</v>
      </c>
      <c r="L19" s="39">
        <v>1</v>
      </c>
    </row>
    <row r="20" spans="1:12" s="30" customFormat="1" ht="17.25" customHeight="1" x14ac:dyDescent="0.2">
      <c r="A20" s="37" t="s">
        <v>35</v>
      </c>
      <c r="B20" s="75" t="s">
        <v>63</v>
      </c>
      <c r="C20" s="75"/>
      <c r="D20" s="38">
        <v>100</v>
      </c>
      <c r="E20" s="39">
        <v>26.6</v>
      </c>
      <c r="F20" s="39">
        <v>33.299999999999997</v>
      </c>
      <c r="G20" s="39">
        <v>13.3</v>
      </c>
      <c r="H20" s="39">
        <f t="shared" ref="H20" si="1">(E20*4)+(F20*9)+(G20*3.8)</f>
        <v>456.64000000000004</v>
      </c>
      <c r="I20" s="39">
        <v>15</v>
      </c>
      <c r="J20" s="39">
        <v>113</v>
      </c>
      <c r="K20" s="39">
        <v>19</v>
      </c>
      <c r="L20" s="39">
        <v>2</v>
      </c>
    </row>
    <row r="21" spans="1:12" s="30" customFormat="1" ht="17.25" customHeight="1" x14ac:dyDescent="0.2">
      <c r="A21" s="37" t="s">
        <v>36</v>
      </c>
      <c r="B21" s="75" t="s">
        <v>37</v>
      </c>
      <c r="C21" s="75"/>
      <c r="D21" s="38">
        <v>180</v>
      </c>
      <c r="E21" s="39">
        <v>19.600000000000001</v>
      </c>
      <c r="F21" s="39">
        <v>24.5</v>
      </c>
      <c r="G21" s="39">
        <v>93.2</v>
      </c>
      <c r="H21" s="39">
        <v>210.5</v>
      </c>
      <c r="I21" s="39">
        <v>36</v>
      </c>
      <c r="J21" s="39">
        <v>78</v>
      </c>
      <c r="K21" s="39">
        <v>26</v>
      </c>
      <c r="L21" s="39">
        <v>1</v>
      </c>
    </row>
    <row r="22" spans="1:12" s="30" customFormat="1" ht="17.25" customHeight="1" x14ac:dyDescent="0.2">
      <c r="A22" s="37" t="s">
        <v>24</v>
      </c>
      <c r="B22" s="76" t="s">
        <v>30</v>
      </c>
      <c r="C22" s="76"/>
      <c r="D22" s="38">
        <v>200</v>
      </c>
      <c r="E22" s="2">
        <v>3.8</v>
      </c>
      <c r="F22" s="2">
        <v>2.36</v>
      </c>
      <c r="G22" s="2">
        <v>23.55</v>
      </c>
      <c r="H22" s="2">
        <f t="shared" ref="H22" si="2">(E22*4)+(F22*9)+(G22*4)</f>
        <v>130.63999999999999</v>
      </c>
      <c r="I22" s="2">
        <v>11</v>
      </c>
      <c r="J22" s="2">
        <v>37</v>
      </c>
      <c r="K22" s="2">
        <v>14.5</v>
      </c>
      <c r="L22" s="2">
        <v>0.69</v>
      </c>
    </row>
    <row r="23" spans="1:12" s="30" customFormat="1" ht="17.25" customHeight="1" x14ac:dyDescent="0.2">
      <c r="A23" s="40" t="s">
        <v>26</v>
      </c>
      <c r="B23" s="76" t="s">
        <v>29</v>
      </c>
      <c r="C23" s="76"/>
      <c r="D23" s="26">
        <v>50</v>
      </c>
      <c r="E23" s="39">
        <v>0.08</v>
      </c>
      <c r="F23" s="39">
        <v>0</v>
      </c>
      <c r="G23" s="39">
        <v>13.12</v>
      </c>
      <c r="H23" s="39">
        <f>(E23*7)+(F23*9)+(G23*3.8)</f>
        <v>50.415999999999997</v>
      </c>
      <c r="I23" s="39">
        <v>7</v>
      </c>
      <c r="J23" s="39">
        <v>40</v>
      </c>
      <c r="K23" s="39">
        <v>11</v>
      </c>
      <c r="L23" s="39">
        <v>1</v>
      </c>
    </row>
    <row r="24" spans="1:12" s="30" customFormat="1" ht="17.25" customHeight="1" x14ac:dyDescent="0.2">
      <c r="A24" s="37" t="s">
        <v>38</v>
      </c>
      <c r="B24" s="75" t="s">
        <v>39</v>
      </c>
      <c r="C24" s="75"/>
      <c r="D24" s="38">
        <v>100</v>
      </c>
      <c r="E24" s="28">
        <v>4.28</v>
      </c>
      <c r="F24" s="28">
        <v>2.66</v>
      </c>
      <c r="G24" s="28">
        <v>26.49</v>
      </c>
      <c r="H24" s="28">
        <f>(E24*7)+(F24*9)+(G24*3.8)</f>
        <v>154.56200000000001</v>
      </c>
      <c r="I24" s="39">
        <v>3</v>
      </c>
      <c r="J24" s="39">
        <v>3</v>
      </c>
      <c r="K24" s="39">
        <v>2</v>
      </c>
      <c r="L24" s="39">
        <v>0</v>
      </c>
    </row>
    <row r="25" spans="1:12" ht="17.25" customHeight="1" x14ac:dyDescent="0.2">
      <c r="A25" s="41" t="s">
        <v>40</v>
      </c>
      <c r="B25" s="42"/>
      <c r="C25" s="43"/>
      <c r="D25" s="44">
        <f>SUM(D19:D24)</f>
        <v>880</v>
      </c>
      <c r="E25" s="45">
        <f t="shared" ref="E25:L25" si="3">E19+E22+E23+E20+E21+E24</f>
        <v>60.110000000000007</v>
      </c>
      <c r="F25" s="45">
        <f t="shared" si="3"/>
        <v>63.47</v>
      </c>
      <c r="G25" s="45">
        <f t="shared" si="3"/>
        <v>187.46</v>
      </c>
      <c r="H25" s="45">
        <f t="shared" si="3"/>
        <v>1152.1280000000002</v>
      </c>
      <c r="I25" s="45">
        <f t="shared" si="3"/>
        <v>89</v>
      </c>
      <c r="J25" s="45">
        <f t="shared" si="3"/>
        <v>323</v>
      </c>
      <c r="K25" s="45">
        <f t="shared" si="3"/>
        <v>93.5</v>
      </c>
      <c r="L25" s="45">
        <f t="shared" si="3"/>
        <v>5.6899999999999995</v>
      </c>
    </row>
    <row r="26" spans="1:12" ht="17.25" customHeight="1" x14ac:dyDescent="0.25">
      <c r="A26" s="124" t="s">
        <v>116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</row>
    <row r="27" spans="1:12" ht="17.25" customHeight="1" x14ac:dyDescent="0.2">
      <c r="A27" s="6" t="s">
        <v>28</v>
      </c>
      <c r="E27" s="7" t="s">
        <v>0</v>
      </c>
      <c r="F27" s="93" t="s">
        <v>18</v>
      </c>
      <c r="G27" s="94"/>
      <c r="H27" s="94"/>
      <c r="I27" s="95"/>
      <c r="J27" s="95"/>
      <c r="K27" s="95"/>
      <c r="L27" s="95"/>
    </row>
    <row r="28" spans="1:12" ht="17.25" customHeight="1" x14ac:dyDescent="0.2">
      <c r="D28" s="109" t="s">
        <v>2</v>
      </c>
      <c r="E28" s="109"/>
      <c r="F28" s="8" t="s">
        <v>3</v>
      </c>
      <c r="I28" s="110"/>
      <c r="J28" s="110"/>
      <c r="K28" s="110"/>
      <c r="L28" s="110"/>
    </row>
    <row r="29" spans="1:12" ht="17.25" customHeight="1" x14ac:dyDescent="0.2">
      <c r="A29" s="111" t="s">
        <v>4</v>
      </c>
      <c r="B29" s="111" t="s">
        <v>5</v>
      </c>
      <c r="C29" s="111"/>
      <c r="D29" s="111" t="s">
        <v>6</v>
      </c>
      <c r="E29" s="115" t="s">
        <v>7</v>
      </c>
      <c r="F29" s="115"/>
      <c r="G29" s="115"/>
      <c r="H29" s="111" t="s">
        <v>8</v>
      </c>
      <c r="I29" s="115" t="s">
        <v>9</v>
      </c>
      <c r="J29" s="115"/>
      <c r="K29" s="115"/>
      <c r="L29" s="115"/>
    </row>
    <row r="30" spans="1:12" ht="17.25" customHeight="1" x14ac:dyDescent="0.2">
      <c r="A30" s="112"/>
      <c r="B30" s="113"/>
      <c r="C30" s="114"/>
      <c r="D30" s="112"/>
      <c r="E30" s="9" t="s">
        <v>10</v>
      </c>
      <c r="F30" s="9" t="s">
        <v>11</v>
      </c>
      <c r="G30" s="9" t="s">
        <v>12</v>
      </c>
      <c r="H30" s="112"/>
      <c r="I30" s="9" t="s">
        <v>13</v>
      </c>
      <c r="J30" s="9" t="s">
        <v>14</v>
      </c>
      <c r="K30" s="9" t="s">
        <v>15</v>
      </c>
      <c r="L30" s="9" t="s">
        <v>16</v>
      </c>
    </row>
    <row r="31" spans="1:12" ht="17.25" customHeight="1" x14ac:dyDescent="0.2">
      <c r="A31" s="10">
        <v>1</v>
      </c>
      <c r="B31" s="116">
        <v>2</v>
      </c>
      <c r="C31" s="116"/>
      <c r="D31" s="10">
        <v>3</v>
      </c>
      <c r="E31" s="10">
        <v>4</v>
      </c>
      <c r="F31" s="10">
        <v>5</v>
      </c>
      <c r="G31" s="10">
        <v>6</v>
      </c>
      <c r="H31" s="10">
        <v>7</v>
      </c>
      <c r="I31" s="10">
        <v>12</v>
      </c>
      <c r="J31" s="10">
        <v>13</v>
      </c>
      <c r="K31" s="10">
        <v>14</v>
      </c>
      <c r="L31" s="10">
        <v>15</v>
      </c>
    </row>
    <row r="32" spans="1:12" ht="17.25" customHeight="1" x14ac:dyDescent="0.2">
      <c r="A32" s="117" t="s">
        <v>62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</row>
    <row r="33" spans="1:12" ht="27.75" customHeight="1" x14ac:dyDescent="0.2">
      <c r="A33" s="63" t="s">
        <v>82</v>
      </c>
      <c r="B33" s="108" t="s">
        <v>120</v>
      </c>
      <c r="C33" s="108"/>
      <c r="D33" s="1">
        <v>100</v>
      </c>
      <c r="E33" s="73">
        <v>0.8</v>
      </c>
      <c r="F33" s="65">
        <v>2.7</v>
      </c>
      <c r="G33" s="22">
        <v>4.5999999999999996</v>
      </c>
      <c r="H33" s="2">
        <v>45.6</v>
      </c>
      <c r="I33" s="2">
        <v>200</v>
      </c>
      <c r="J33" s="2">
        <v>0</v>
      </c>
      <c r="K33" s="2">
        <v>9</v>
      </c>
      <c r="L33" s="2">
        <v>0</v>
      </c>
    </row>
    <row r="34" spans="1:12" s="60" customFormat="1" ht="17.25" customHeight="1" x14ac:dyDescent="0.2">
      <c r="A34" s="63" t="s">
        <v>83</v>
      </c>
      <c r="B34" s="89" t="s">
        <v>121</v>
      </c>
      <c r="C34" s="90"/>
      <c r="D34" s="1">
        <v>200</v>
      </c>
      <c r="E34" s="64">
        <v>10.9</v>
      </c>
      <c r="F34" s="66">
        <v>10.9</v>
      </c>
      <c r="G34" s="64">
        <v>13.5</v>
      </c>
      <c r="H34" s="2">
        <v>205.6</v>
      </c>
      <c r="I34" s="2">
        <v>110</v>
      </c>
      <c r="J34" s="2">
        <v>12.5</v>
      </c>
      <c r="K34" s="2">
        <v>5.8</v>
      </c>
      <c r="L34" s="2">
        <v>0</v>
      </c>
    </row>
    <row r="35" spans="1:12" ht="18" customHeight="1" x14ac:dyDescent="0.2">
      <c r="A35" s="1" t="s">
        <v>80</v>
      </c>
      <c r="B35" s="108" t="s">
        <v>122</v>
      </c>
      <c r="C35" s="108"/>
      <c r="D35" s="1">
        <v>200</v>
      </c>
      <c r="E35" s="2">
        <v>17.7</v>
      </c>
      <c r="F35" s="2">
        <v>23.6</v>
      </c>
      <c r="G35" s="2">
        <v>57.6</v>
      </c>
      <c r="H35" s="2">
        <v>504.3</v>
      </c>
      <c r="I35" s="2">
        <v>119</v>
      </c>
      <c r="J35" s="2">
        <v>108</v>
      </c>
      <c r="K35" s="2">
        <v>18</v>
      </c>
      <c r="L35" s="2">
        <v>0</v>
      </c>
    </row>
    <row r="36" spans="1:12" ht="17.25" customHeight="1" x14ac:dyDescent="0.2">
      <c r="A36" s="1" t="s">
        <v>81</v>
      </c>
      <c r="B36" s="108" t="s">
        <v>119</v>
      </c>
      <c r="C36" s="108"/>
      <c r="D36" s="11">
        <v>50</v>
      </c>
      <c r="E36" s="2">
        <v>0.2</v>
      </c>
      <c r="F36" s="2">
        <v>0</v>
      </c>
      <c r="G36" s="2">
        <v>15</v>
      </c>
      <c r="H36" s="2">
        <v>58</v>
      </c>
      <c r="I36" s="2">
        <v>11.1</v>
      </c>
      <c r="J36" s="2">
        <v>2.8</v>
      </c>
      <c r="K36" s="2">
        <v>4</v>
      </c>
      <c r="L36" s="2">
        <v>0</v>
      </c>
    </row>
    <row r="37" spans="1:12" ht="17.25" customHeight="1" x14ac:dyDescent="0.2">
      <c r="A37" s="84" t="s">
        <v>42</v>
      </c>
      <c r="B37" s="85"/>
      <c r="C37" s="86"/>
      <c r="D37" s="12">
        <v>550</v>
      </c>
      <c r="E37" s="13">
        <v>33.54</v>
      </c>
      <c r="F37" s="13">
        <v>37.700000000000003</v>
      </c>
      <c r="G37" s="13">
        <v>114.86</v>
      </c>
      <c r="H37" s="25">
        <v>930.4</v>
      </c>
      <c r="I37" s="13">
        <f>SUM(I33:I36)</f>
        <v>440.1</v>
      </c>
      <c r="J37" s="13">
        <f>SUM(J33:J36)</f>
        <v>123.3</v>
      </c>
      <c r="K37" s="13">
        <f>SUM(K33:K36)</f>
        <v>36.799999999999997</v>
      </c>
      <c r="L37" s="13">
        <f>SUM(L33:L36)</f>
        <v>0</v>
      </c>
    </row>
    <row r="38" spans="1:12" s="30" customFormat="1" ht="17.25" customHeight="1" x14ac:dyDescent="0.2">
      <c r="A38" s="6" t="s">
        <v>41</v>
      </c>
      <c r="B38" s="31"/>
      <c r="C38" s="31"/>
      <c r="D38" s="32"/>
      <c r="E38" s="33"/>
      <c r="F38" s="33"/>
      <c r="G38" s="33"/>
      <c r="H38" s="34"/>
      <c r="I38" s="33"/>
      <c r="J38" s="33"/>
      <c r="K38" s="33"/>
      <c r="L38" s="33"/>
    </row>
    <row r="39" spans="1:12" s="30" customFormat="1" ht="17.25" customHeight="1" x14ac:dyDescent="0.2">
      <c r="A39" s="126" t="s">
        <v>4</v>
      </c>
      <c r="B39" s="79" t="s">
        <v>5</v>
      </c>
      <c r="C39" s="79"/>
      <c r="D39" s="79" t="s">
        <v>6</v>
      </c>
      <c r="E39" s="83" t="s">
        <v>7</v>
      </c>
      <c r="F39" s="83"/>
      <c r="G39" s="83"/>
      <c r="H39" s="79" t="s">
        <v>8</v>
      </c>
      <c r="I39" s="83" t="s">
        <v>9</v>
      </c>
      <c r="J39" s="83"/>
      <c r="K39" s="83"/>
      <c r="L39" s="83"/>
    </row>
    <row r="40" spans="1:12" s="30" customFormat="1" ht="17.25" customHeight="1" x14ac:dyDescent="0.2">
      <c r="A40" s="127"/>
      <c r="B40" s="81"/>
      <c r="C40" s="82"/>
      <c r="D40" s="80"/>
      <c r="E40" s="35" t="s">
        <v>10</v>
      </c>
      <c r="F40" s="35" t="s">
        <v>11</v>
      </c>
      <c r="G40" s="35" t="s">
        <v>12</v>
      </c>
      <c r="H40" s="80"/>
      <c r="I40" s="35" t="s">
        <v>13</v>
      </c>
      <c r="J40" s="35" t="s">
        <v>14</v>
      </c>
      <c r="K40" s="35" t="s">
        <v>15</v>
      </c>
      <c r="L40" s="35" t="s">
        <v>16</v>
      </c>
    </row>
    <row r="41" spans="1:12" s="30" customFormat="1" ht="17.25" customHeight="1" x14ac:dyDescent="0.2">
      <c r="A41" s="36">
        <v>1</v>
      </c>
      <c r="B41" s="77">
        <v>2</v>
      </c>
      <c r="C41" s="77"/>
      <c r="D41" s="36">
        <v>3</v>
      </c>
      <c r="E41" s="36">
        <v>4</v>
      </c>
      <c r="F41" s="36">
        <v>5</v>
      </c>
      <c r="G41" s="36">
        <v>6</v>
      </c>
      <c r="H41" s="36">
        <v>7</v>
      </c>
      <c r="I41" s="36">
        <v>12</v>
      </c>
      <c r="J41" s="36">
        <v>13</v>
      </c>
      <c r="K41" s="36">
        <v>14</v>
      </c>
      <c r="L41" s="36">
        <v>15</v>
      </c>
    </row>
    <row r="42" spans="1:12" s="30" customFormat="1" ht="17.25" customHeight="1" x14ac:dyDescent="0.2">
      <c r="A42" s="78" t="s">
        <v>32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</row>
    <row r="43" spans="1:12" s="30" customFormat="1" ht="17.25" customHeight="1" x14ac:dyDescent="0.2">
      <c r="A43" s="37" t="s">
        <v>43</v>
      </c>
      <c r="B43" s="75" t="s">
        <v>44</v>
      </c>
      <c r="C43" s="75"/>
      <c r="D43" s="46">
        <v>250</v>
      </c>
      <c r="E43" s="47">
        <v>6.25</v>
      </c>
      <c r="F43" s="47">
        <v>8.75</v>
      </c>
      <c r="G43" s="47">
        <v>18.75</v>
      </c>
      <c r="H43" s="47">
        <f>(E43*4)+(F43*9)+(G43*3.8)</f>
        <v>175</v>
      </c>
      <c r="I43" s="47">
        <v>34</v>
      </c>
      <c r="J43" s="47">
        <v>42</v>
      </c>
      <c r="K43" s="47">
        <v>20</v>
      </c>
      <c r="L43" s="47">
        <v>1</v>
      </c>
    </row>
    <row r="44" spans="1:12" s="30" customFormat="1" ht="23.25" customHeight="1" x14ac:dyDescent="0.2">
      <c r="A44" s="37" t="s">
        <v>45</v>
      </c>
      <c r="B44" s="75" t="s">
        <v>109</v>
      </c>
      <c r="C44" s="75"/>
      <c r="D44" s="38">
        <v>100</v>
      </c>
      <c r="E44" s="39">
        <v>26.6</v>
      </c>
      <c r="F44" s="39">
        <v>33.299999999999997</v>
      </c>
      <c r="G44" s="39">
        <v>13.3</v>
      </c>
      <c r="H44" s="39">
        <f t="shared" ref="H44:H45" si="4">(E44*4)+(F44*9)+(G44*3.8)</f>
        <v>456.64000000000004</v>
      </c>
      <c r="I44" s="39">
        <v>17</v>
      </c>
      <c r="J44" s="39">
        <v>131</v>
      </c>
      <c r="K44" s="39">
        <v>19</v>
      </c>
      <c r="L44" s="39">
        <v>2</v>
      </c>
    </row>
    <row r="45" spans="1:12" s="30" customFormat="1" ht="17.25" customHeight="1" x14ac:dyDescent="0.2">
      <c r="A45" s="37" t="s">
        <v>46</v>
      </c>
      <c r="B45" s="75" t="s">
        <v>47</v>
      </c>
      <c r="C45" s="75"/>
      <c r="D45" s="38">
        <v>180</v>
      </c>
      <c r="E45" s="39">
        <v>9.6</v>
      </c>
      <c r="F45" s="39">
        <v>12</v>
      </c>
      <c r="G45" s="39">
        <v>45.6</v>
      </c>
      <c r="H45" s="39">
        <f t="shared" si="4"/>
        <v>319.68</v>
      </c>
      <c r="I45" s="39">
        <v>14</v>
      </c>
      <c r="J45" s="39">
        <v>45</v>
      </c>
      <c r="K45" s="39">
        <v>8</v>
      </c>
      <c r="L45" s="39">
        <v>1</v>
      </c>
    </row>
    <row r="46" spans="1:12" s="30" customFormat="1" ht="17.25" customHeight="1" x14ac:dyDescent="0.2">
      <c r="A46" s="37" t="s">
        <v>48</v>
      </c>
      <c r="B46" s="75" t="s">
        <v>39</v>
      </c>
      <c r="C46" s="75"/>
      <c r="D46" s="38">
        <v>100</v>
      </c>
      <c r="E46" s="28">
        <v>4.28</v>
      </c>
      <c r="F46" s="28">
        <v>2.66</v>
      </c>
      <c r="G46" s="28">
        <v>26.49</v>
      </c>
      <c r="H46" s="28">
        <f>(E46*7)+(F46*9)+(G46*3.8)</f>
        <v>154.56200000000001</v>
      </c>
      <c r="I46" s="39">
        <v>3</v>
      </c>
      <c r="J46" s="39">
        <v>3</v>
      </c>
      <c r="K46" s="39">
        <v>2</v>
      </c>
      <c r="L46" s="39">
        <v>0</v>
      </c>
    </row>
    <row r="47" spans="1:12" s="30" customFormat="1" ht="17.25" customHeight="1" x14ac:dyDescent="0.2">
      <c r="A47" s="37" t="s">
        <v>24</v>
      </c>
      <c r="B47" s="76" t="s">
        <v>30</v>
      </c>
      <c r="C47" s="76"/>
      <c r="D47" s="38">
        <v>200</v>
      </c>
      <c r="E47" s="2">
        <v>3.8</v>
      </c>
      <c r="F47" s="2">
        <v>2.36</v>
      </c>
      <c r="G47" s="2">
        <v>23.55</v>
      </c>
      <c r="H47" s="2">
        <f t="shared" ref="H47" si="5">(E47*4)+(F47*9)+(G47*4)</f>
        <v>130.63999999999999</v>
      </c>
      <c r="I47" s="39">
        <v>12</v>
      </c>
      <c r="J47" s="39">
        <v>4</v>
      </c>
      <c r="K47" s="39">
        <v>4</v>
      </c>
      <c r="L47" s="39">
        <v>0</v>
      </c>
    </row>
    <row r="48" spans="1:12" s="30" customFormat="1" ht="17.25" customHeight="1" x14ac:dyDescent="0.2">
      <c r="A48" s="40" t="s">
        <v>26</v>
      </c>
      <c r="B48" s="76" t="s">
        <v>29</v>
      </c>
      <c r="C48" s="76"/>
      <c r="D48" s="26">
        <v>40</v>
      </c>
      <c r="E48" s="28">
        <v>4.28</v>
      </c>
      <c r="F48" s="28">
        <v>2.66</v>
      </c>
      <c r="G48" s="28">
        <v>26.49</v>
      </c>
      <c r="H48" s="28">
        <f>(E48*7)+(F48*9)+(G48*3.8)</f>
        <v>154.56200000000001</v>
      </c>
      <c r="I48" s="39">
        <v>7</v>
      </c>
      <c r="J48" s="39">
        <v>40</v>
      </c>
      <c r="K48" s="39">
        <v>11</v>
      </c>
      <c r="L48" s="39">
        <v>1</v>
      </c>
    </row>
    <row r="49" spans="1:12" ht="17.25" customHeight="1" x14ac:dyDescent="0.2">
      <c r="A49" s="48" t="s">
        <v>40</v>
      </c>
      <c r="B49" s="49"/>
      <c r="C49" s="50"/>
      <c r="D49" s="44">
        <f>SUM(D43:D48)</f>
        <v>870</v>
      </c>
      <c r="E49" s="45">
        <f t="shared" ref="E49:L49" si="6">E43+E44+E45+E46+E47+E48</f>
        <v>54.81</v>
      </c>
      <c r="F49" s="45">
        <f t="shared" si="6"/>
        <v>61.72999999999999</v>
      </c>
      <c r="G49" s="45">
        <f t="shared" si="6"/>
        <v>154.18</v>
      </c>
      <c r="H49" s="45">
        <f t="shared" si="6"/>
        <v>1391.0839999999998</v>
      </c>
      <c r="I49" s="45">
        <f t="shared" si="6"/>
        <v>87</v>
      </c>
      <c r="J49" s="45">
        <f t="shared" si="6"/>
        <v>265</v>
      </c>
      <c r="K49" s="45">
        <f t="shared" si="6"/>
        <v>64</v>
      </c>
      <c r="L49" s="45">
        <f t="shared" si="6"/>
        <v>5</v>
      </c>
    </row>
    <row r="50" spans="1:12" ht="17.25" customHeight="1" x14ac:dyDescent="0.25">
      <c r="A50" s="124" t="s">
        <v>116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</row>
    <row r="51" spans="1:12" ht="17.25" customHeight="1" x14ac:dyDescent="0.2">
      <c r="A51" s="6" t="s">
        <v>28</v>
      </c>
      <c r="E51" s="7" t="s">
        <v>0</v>
      </c>
      <c r="F51" s="93" t="s">
        <v>19</v>
      </c>
      <c r="G51" s="94"/>
      <c r="H51" s="94"/>
      <c r="I51" s="95"/>
      <c r="J51" s="95"/>
      <c r="K51" s="95"/>
      <c r="L51" s="95"/>
    </row>
    <row r="52" spans="1:12" ht="17.25" customHeight="1" x14ac:dyDescent="0.2">
      <c r="D52" s="109" t="s">
        <v>2</v>
      </c>
      <c r="E52" s="109"/>
      <c r="F52" s="8" t="s">
        <v>3</v>
      </c>
      <c r="I52" s="110"/>
      <c r="J52" s="110"/>
      <c r="K52" s="110"/>
      <c r="L52" s="110"/>
    </row>
    <row r="53" spans="1:12" ht="17.25" customHeight="1" x14ac:dyDescent="0.2">
      <c r="A53" s="111" t="s">
        <v>4</v>
      </c>
      <c r="B53" s="111" t="s">
        <v>5</v>
      </c>
      <c r="C53" s="111"/>
      <c r="D53" s="111" t="s">
        <v>6</v>
      </c>
      <c r="E53" s="115" t="s">
        <v>7</v>
      </c>
      <c r="F53" s="115"/>
      <c r="G53" s="115"/>
      <c r="H53" s="111" t="s">
        <v>8</v>
      </c>
      <c r="I53" s="115" t="s">
        <v>9</v>
      </c>
      <c r="J53" s="115"/>
      <c r="K53" s="115"/>
      <c r="L53" s="115"/>
    </row>
    <row r="54" spans="1:12" ht="17.25" customHeight="1" x14ac:dyDescent="0.2">
      <c r="A54" s="112"/>
      <c r="B54" s="113"/>
      <c r="C54" s="114"/>
      <c r="D54" s="112"/>
      <c r="E54" s="9" t="s">
        <v>10</v>
      </c>
      <c r="F54" s="9" t="s">
        <v>11</v>
      </c>
      <c r="G54" s="9" t="s">
        <v>12</v>
      </c>
      <c r="H54" s="112"/>
      <c r="I54" s="9" t="s">
        <v>13</v>
      </c>
      <c r="J54" s="9" t="s">
        <v>14</v>
      </c>
      <c r="K54" s="9" t="s">
        <v>15</v>
      </c>
      <c r="L54" s="9" t="s">
        <v>16</v>
      </c>
    </row>
    <row r="55" spans="1:12" ht="17.25" customHeight="1" x14ac:dyDescent="0.2">
      <c r="A55" s="10">
        <v>1</v>
      </c>
      <c r="B55" s="116">
        <v>2</v>
      </c>
      <c r="C55" s="116"/>
      <c r="D55" s="10">
        <v>3</v>
      </c>
      <c r="E55" s="10">
        <v>4</v>
      </c>
      <c r="F55" s="10">
        <v>5</v>
      </c>
      <c r="G55" s="10">
        <v>6</v>
      </c>
      <c r="H55" s="10">
        <v>7</v>
      </c>
      <c r="I55" s="10">
        <v>12</v>
      </c>
      <c r="J55" s="10">
        <v>13</v>
      </c>
      <c r="K55" s="10">
        <v>14</v>
      </c>
      <c r="L55" s="10">
        <v>15</v>
      </c>
    </row>
    <row r="56" spans="1:12" ht="17.25" customHeight="1" x14ac:dyDescent="0.2">
      <c r="A56" s="117" t="s">
        <v>62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</row>
    <row r="57" spans="1:12" ht="26.25" customHeight="1" x14ac:dyDescent="0.2">
      <c r="A57" s="3" t="s">
        <v>84</v>
      </c>
      <c r="B57" s="128" t="s">
        <v>123</v>
      </c>
      <c r="C57" s="129"/>
      <c r="D57" s="4">
        <v>100</v>
      </c>
      <c r="E57" s="73">
        <v>0.6</v>
      </c>
      <c r="F57" s="22">
        <v>3.64</v>
      </c>
      <c r="G57" s="73">
        <v>2.0699999999999998</v>
      </c>
      <c r="H57" s="15">
        <v>42.42</v>
      </c>
      <c r="I57" s="2">
        <v>132</v>
      </c>
      <c r="J57" s="2">
        <v>172</v>
      </c>
      <c r="K57" s="2">
        <v>27</v>
      </c>
      <c r="L57" s="2">
        <v>1</v>
      </c>
    </row>
    <row r="58" spans="1:12" ht="24" customHeight="1" x14ac:dyDescent="0.2">
      <c r="A58" s="1" t="s">
        <v>85</v>
      </c>
      <c r="B58" s="108" t="s">
        <v>124</v>
      </c>
      <c r="C58" s="108"/>
      <c r="D58" s="1">
        <v>200</v>
      </c>
      <c r="E58" s="2">
        <v>13.89</v>
      </c>
      <c r="F58" s="2">
        <v>10.84</v>
      </c>
      <c r="G58" s="2">
        <v>23.6</v>
      </c>
      <c r="H58" s="15">
        <v>244.85</v>
      </c>
      <c r="I58" s="2">
        <v>156</v>
      </c>
      <c r="J58" s="2">
        <v>147</v>
      </c>
      <c r="K58" s="2">
        <v>25</v>
      </c>
      <c r="L58" s="2">
        <v>1</v>
      </c>
    </row>
    <row r="59" spans="1:12" ht="17.25" customHeight="1" x14ac:dyDescent="0.2">
      <c r="A59" s="63" t="s">
        <v>86</v>
      </c>
      <c r="B59" s="108" t="s">
        <v>125</v>
      </c>
      <c r="C59" s="108"/>
      <c r="D59" s="1">
        <v>200</v>
      </c>
      <c r="E59" s="2">
        <v>0.49</v>
      </c>
      <c r="F59" s="2">
        <v>0</v>
      </c>
      <c r="G59" s="2">
        <v>23.76</v>
      </c>
      <c r="H59" s="15">
        <v>97.2</v>
      </c>
      <c r="I59" s="2">
        <v>12</v>
      </c>
      <c r="J59" s="2">
        <v>4</v>
      </c>
      <c r="K59" s="2">
        <v>4</v>
      </c>
      <c r="L59" s="2">
        <v>0</v>
      </c>
    </row>
    <row r="60" spans="1:12" s="21" customFormat="1" ht="17.25" customHeight="1" x14ac:dyDescent="0.2">
      <c r="A60" s="67" t="s">
        <v>81</v>
      </c>
      <c r="B60" s="130" t="s">
        <v>126</v>
      </c>
      <c r="C60" s="130"/>
      <c r="D60" s="22">
        <v>50</v>
      </c>
      <c r="E60" s="22">
        <v>3.94</v>
      </c>
      <c r="F60" s="23">
        <v>0.5</v>
      </c>
      <c r="G60" s="22">
        <v>24.16</v>
      </c>
      <c r="H60" s="15">
        <v>116.9</v>
      </c>
      <c r="I60" s="22">
        <v>12</v>
      </c>
      <c r="J60" s="22">
        <v>4</v>
      </c>
      <c r="K60" s="22">
        <v>4</v>
      </c>
      <c r="L60" s="2">
        <v>0</v>
      </c>
    </row>
    <row r="61" spans="1:12" ht="17.25" customHeight="1" x14ac:dyDescent="0.2">
      <c r="A61" s="84" t="s">
        <v>42</v>
      </c>
      <c r="B61" s="85"/>
      <c r="C61" s="86"/>
      <c r="D61" s="12">
        <v>550</v>
      </c>
      <c r="E61" s="13">
        <f>SUM(E57:E60)</f>
        <v>18.920000000000002</v>
      </c>
      <c r="F61" s="13">
        <f>SUM(F57:F60)</f>
        <v>14.98</v>
      </c>
      <c r="G61" s="13">
        <f>SUM(G57:G60)</f>
        <v>73.59</v>
      </c>
      <c r="H61" s="25">
        <f t="shared" ref="H61" si="7">(E61*4)+(F61*9)+(G61*4)</f>
        <v>504.86</v>
      </c>
      <c r="I61" s="13">
        <f>SUM(I57:I59)</f>
        <v>300</v>
      </c>
      <c r="J61" s="13">
        <f>SUM(J57:J59)</f>
        <v>323</v>
      </c>
      <c r="K61" s="13">
        <f>SUM(K57:K59)</f>
        <v>56</v>
      </c>
      <c r="L61" s="13">
        <f>SUM(L57:L60)</f>
        <v>2</v>
      </c>
    </row>
    <row r="62" spans="1:12" s="30" customFormat="1" ht="17.25" customHeight="1" x14ac:dyDescent="0.2">
      <c r="A62" s="6" t="s">
        <v>41</v>
      </c>
      <c r="B62" s="31"/>
      <c r="C62" s="31"/>
      <c r="D62" s="51"/>
      <c r="E62" s="33"/>
      <c r="F62" s="33"/>
      <c r="G62" s="33"/>
      <c r="H62" s="34"/>
      <c r="I62" s="33"/>
      <c r="J62" s="33"/>
      <c r="K62" s="33"/>
      <c r="L62" s="33"/>
    </row>
    <row r="63" spans="1:12" s="30" customFormat="1" ht="17.25" customHeight="1" x14ac:dyDescent="0.2">
      <c r="A63" s="79" t="s">
        <v>4</v>
      </c>
      <c r="B63" s="79" t="s">
        <v>5</v>
      </c>
      <c r="C63" s="79"/>
      <c r="D63" s="79" t="s">
        <v>6</v>
      </c>
      <c r="E63" s="83" t="s">
        <v>7</v>
      </c>
      <c r="F63" s="83"/>
      <c r="G63" s="83"/>
      <c r="H63" s="79" t="s">
        <v>8</v>
      </c>
      <c r="I63" s="83" t="s">
        <v>9</v>
      </c>
      <c r="J63" s="83"/>
      <c r="K63" s="83"/>
      <c r="L63" s="83"/>
    </row>
    <row r="64" spans="1:12" s="30" customFormat="1" ht="17.25" customHeight="1" x14ac:dyDescent="0.2">
      <c r="A64" s="80"/>
      <c r="B64" s="81"/>
      <c r="C64" s="82"/>
      <c r="D64" s="80"/>
      <c r="E64" s="35" t="s">
        <v>10</v>
      </c>
      <c r="F64" s="35" t="s">
        <v>11</v>
      </c>
      <c r="G64" s="35" t="s">
        <v>12</v>
      </c>
      <c r="H64" s="80"/>
      <c r="I64" s="35" t="s">
        <v>13</v>
      </c>
      <c r="J64" s="35" t="s">
        <v>14</v>
      </c>
      <c r="K64" s="35" t="s">
        <v>15</v>
      </c>
      <c r="L64" s="35" t="s">
        <v>16</v>
      </c>
    </row>
    <row r="65" spans="1:12" s="30" customFormat="1" ht="17.25" customHeight="1" x14ac:dyDescent="0.2">
      <c r="A65" s="36">
        <v>1</v>
      </c>
      <c r="B65" s="77">
        <v>2</v>
      </c>
      <c r="C65" s="77"/>
      <c r="D65" s="36">
        <v>3</v>
      </c>
      <c r="E65" s="36">
        <v>4</v>
      </c>
      <c r="F65" s="36">
        <v>5</v>
      </c>
      <c r="G65" s="36">
        <v>6</v>
      </c>
      <c r="H65" s="36">
        <v>7</v>
      </c>
      <c r="I65" s="36">
        <v>12</v>
      </c>
      <c r="J65" s="36">
        <v>13</v>
      </c>
      <c r="K65" s="36">
        <v>14</v>
      </c>
      <c r="L65" s="36">
        <v>15</v>
      </c>
    </row>
    <row r="66" spans="1:12" s="30" customFormat="1" ht="17.25" customHeight="1" x14ac:dyDescent="0.2">
      <c r="A66" s="78" t="s">
        <v>32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</row>
    <row r="67" spans="1:12" s="30" customFormat="1" ht="17.25" customHeight="1" x14ac:dyDescent="0.2">
      <c r="A67" s="37" t="s">
        <v>49</v>
      </c>
      <c r="B67" s="91" t="s">
        <v>50</v>
      </c>
      <c r="C67" s="92"/>
      <c r="D67" s="38">
        <v>250</v>
      </c>
      <c r="E67" s="39">
        <v>5.3</v>
      </c>
      <c r="F67" s="39">
        <v>5.3</v>
      </c>
      <c r="G67" s="39">
        <v>27.1</v>
      </c>
      <c r="H67" s="39">
        <v>150.4</v>
      </c>
      <c r="I67" s="39">
        <v>28</v>
      </c>
      <c r="J67" s="39">
        <v>54</v>
      </c>
      <c r="K67" s="39">
        <v>23</v>
      </c>
      <c r="L67" s="39">
        <v>1</v>
      </c>
    </row>
    <row r="68" spans="1:12" s="30" customFormat="1" ht="17.25" customHeight="1" x14ac:dyDescent="0.2">
      <c r="A68" s="37" t="s">
        <v>51</v>
      </c>
      <c r="B68" s="91" t="s">
        <v>52</v>
      </c>
      <c r="C68" s="92"/>
      <c r="D68" s="38">
        <v>200</v>
      </c>
      <c r="E68" s="39">
        <v>7.5</v>
      </c>
      <c r="F68" s="39">
        <v>9</v>
      </c>
      <c r="G68" s="39">
        <v>37.5</v>
      </c>
      <c r="H68" s="39">
        <f t="shared" ref="H68" si="8">(G68*3.8)+(F68*9)+(E68*4)</f>
        <v>253.5</v>
      </c>
      <c r="I68" s="39">
        <v>16</v>
      </c>
      <c r="J68" s="39">
        <v>74</v>
      </c>
      <c r="K68" s="39">
        <v>29</v>
      </c>
      <c r="L68" s="39">
        <v>1</v>
      </c>
    </row>
    <row r="69" spans="1:12" s="30" customFormat="1" ht="17.25" customHeight="1" x14ac:dyDescent="0.2">
      <c r="A69" s="37" t="s">
        <v>38</v>
      </c>
      <c r="B69" s="75" t="s">
        <v>53</v>
      </c>
      <c r="C69" s="75"/>
      <c r="D69" s="38">
        <v>100</v>
      </c>
      <c r="E69" s="28">
        <v>4.28</v>
      </c>
      <c r="F69" s="28">
        <v>2.66</v>
      </c>
      <c r="G69" s="28">
        <v>26.49</v>
      </c>
      <c r="H69" s="28">
        <f>(E69*7)+(F69*9)+(G69*3.8)</f>
        <v>154.56200000000001</v>
      </c>
      <c r="I69" s="39">
        <v>3</v>
      </c>
      <c r="J69" s="39">
        <v>3</v>
      </c>
      <c r="K69" s="39">
        <v>2</v>
      </c>
      <c r="L69" s="39">
        <v>0</v>
      </c>
    </row>
    <row r="70" spans="1:12" s="30" customFormat="1" ht="17.25" customHeight="1" x14ac:dyDescent="0.2">
      <c r="A70" s="37" t="s">
        <v>24</v>
      </c>
      <c r="B70" s="76" t="s">
        <v>54</v>
      </c>
      <c r="C70" s="76"/>
      <c r="D70" s="38">
        <v>200</v>
      </c>
      <c r="E70" s="2">
        <v>3.8</v>
      </c>
      <c r="F70" s="2">
        <v>2.36</v>
      </c>
      <c r="G70" s="2">
        <v>23.55</v>
      </c>
      <c r="H70" s="2">
        <f t="shared" ref="H70" si="9">(E70*4)+(F70*9)+(G70*4)</f>
        <v>130.63999999999999</v>
      </c>
      <c r="I70" s="39">
        <v>12</v>
      </c>
      <c r="J70" s="39">
        <v>4</v>
      </c>
      <c r="K70" s="39">
        <v>4</v>
      </c>
      <c r="L70" s="39">
        <v>0</v>
      </c>
    </row>
    <row r="71" spans="1:12" s="30" customFormat="1" ht="17.25" customHeight="1" x14ac:dyDescent="0.2">
      <c r="A71" s="40" t="s">
        <v>26</v>
      </c>
      <c r="B71" s="76" t="s">
        <v>55</v>
      </c>
      <c r="C71" s="76"/>
      <c r="D71" s="26">
        <v>40</v>
      </c>
      <c r="E71" s="28">
        <v>4.28</v>
      </c>
      <c r="F71" s="28">
        <v>2.66</v>
      </c>
      <c r="G71" s="28">
        <v>26.49</v>
      </c>
      <c r="H71" s="28">
        <f>(E71*7)+(F71*9)+(G71*3.8)</f>
        <v>154.56200000000001</v>
      </c>
      <c r="I71" s="39">
        <v>7</v>
      </c>
      <c r="J71" s="39">
        <v>40</v>
      </c>
      <c r="K71" s="39">
        <v>11</v>
      </c>
      <c r="L71" s="39">
        <v>1</v>
      </c>
    </row>
    <row r="72" spans="1:12" s="30" customFormat="1" ht="17.25" customHeight="1" x14ac:dyDescent="0.2">
      <c r="A72" s="48" t="s">
        <v>40</v>
      </c>
      <c r="B72" s="49"/>
      <c r="C72" s="50"/>
      <c r="D72" s="44">
        <f>SUM(D67:D71)</f>
        <v>790</v>
      </c>
      <c r="E72" s="45">
        <f>SUM(E67:E71)</f>
        <v>25.160000000000004</v>
      </c>
      <c r="F72" s="45">
        <f t="shared" ref="F72:L72" si="10">SUM(F67:F71)</f>
        <v>21.98</v>
      </c>
      <c r="G72" s="45">
        <f t="shared" si="10"/>
        <v>141.13</v>
      </c>
      <c r="H72" s="45">
        <f t="shared" si="10"/>
        <v>843.66399999999999</v>
      </c>
      <c r="I72" s="45">
        <f t="shared" si="10"/>
        <v>66</v>
      </c>
      <c r="J72" s="45">
        <f t="shared" si="10"/>
        <v>175</v>
      </c>
      <c r="K72" s="45">
        <f t="shared" si="10"/>
        <v>69</v>
      </c>
      <c r="L72" s="45">
        <f t="shared" si="10"/>
        <v>3</v>
      </c>
    </row>
    <row r="73" spans="1:12" ht="17.25" customHeight="1" x14ac:dyDescent="0.2">
      <c r="I73" s="131"/>
      <c r="J73" s="131"/>
      <c r="K73" s="131"/>
      <c r="L73" s="131"/>
    </row>
    <row r="74" spans="1:12" ht="17.25" customHeight="1" x14ac:dyDescent="0.25">
      <c r="A74" s="124" t="s">
        <v>116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</row>
    <row r="75" spans="1:12" ht="17.25" customHeight="1" x14ac:dyDescent="0.2">
      <c r="A75" s="6" t="s">
        <v>28</v>
      </c>
      <c r="E75" s="7" t="s">
        <v>0</v>
      </c>
      <c r="F75" s="93" t="s">
        <v>20</v>
      </c>
      <c r="G75" s="94"/>
      <c r="H75" s="94"/>
      <c r="I75" s="95"/>
      <c r="J75" s="95"/>
      <c r="K75" s="95"/>
      <c r="L75" s="95"/>
    </row>
    <row r="76" spans="1:12" ht="17.25" customHeight="1" x14ac:dyDescent="0.2">
      <c r="D76" s="109" t="s">
        <v>2</v>
      </c>
      <c r="E76" s="109"/>
      <c r="F76" s="8" t="s">
        <v>3</v>
      </c>
      <c r="I76" s="110"/>
      <c r="J76" s="110"/>
      <c r="K76" s="110"/>
      <c r="L76" s="110"/>
    </row>
    <row r="77" spans="1:12" ht="17.25" customHeight="1" x14ac:dyDescent="0.2">
      <c r="A77" s="111" t="s">
        <v>4</v>
      </c>
      <c r="B77" s="111" t="s">
        <v>5</v>
      </c>
      <c r="C77" s="111"/>
      <c r="D77" s="111" t="s">
        <v>6</v>
      </c>
      <c r="E77" s="115" t="s">
        <v>7</v>
      </c>
      <c r="F77" s="115"/>
      <c r="G77" s="115"/>
      <c r="H77" s="111" t="s">
        <v>8</v>
      </c>
      <c r="I77" s="115" t="s">
        <v>9</v>
      </c>
      <c r="J77" s="115"/>
      <c r="K77" s="115"/>
      <c r="L77" s="115"/>
    </row>
    <row r="78" spans="1:12" ht="17.25" customHeight="1" x14ac:dyDescent="0.2">
      <c r="A78" s="112"/>
      <c r="B78" s="113"/>
      <c r="C78" s="114"/>
      <c r="D78" s="112"/>
      <c r="E78" s="9" t="s">
        <v>10</v>
      </c>
      <c r="F78" s="9" t="s">
        <v>11</v>
      </c>
      <c r="G78" s="9" t="s">
        <v>12</v>
      </c>
      <c r="H78" s="112"/>
      <c r="I78" s="9" t="s">
        <v>13</v>
      </c>
      <c r="J78" s="9" t="s">
        <v>14</v>
      </c>
      <c r="K78" s="9" t="s">
        <v>15</v>
      </c>
      <c r="L78" s="9" t="s">
        <v>16</v>
      </c>
    </row>
    <row r="79" spans="1:12" ht="17.25" customHeight="1" x14ac:dyDescent="0.2">
      <c r="A79" s="10">
        <v>1</v>
      </c>
      <c r="B79" s="116">
        <v>2</v>
      </c>
      <c r="C79" s="116"/>
      <c r="D79" s="10">
        <v>3</v>
      </c>
      <c r="E79" s="10">
        <v>4</v>
      </c>
      <c r="F79" s="10">
        <v>5</v>
      </c>
      <c r="G79" s="10">
        <v>6</v>
      </c>
      <c r="H79" s="10">
        <v>7</v>
      </c>
      <c r="I79" s="10">
        <v>12</v>
      </c>
      <c r="J79" s="10">
        <v>13</v>
      </c>
      <c r="K79" s="10">
        <v>14</v>
      </c>
      <c r="L79" s="10">
        <v>15</v>
      </c>
    </row>
    <row r="80" spans="1:12" ht="17.25" customHeight="1" x14ac:dyDescent="0.2">
      <c r="A80" s="117" t="s">
        <v>62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</row>
    <row r="81" spans="1:12" ht="23.25" customHeight="1" x14ac:dyDescent="0.2">
      <c r="A81" s="1" t="s">
        <v>87</v>
      </c>
      <c r="B81" s="108" t="s">
        <v>127</v>
      </c>
      <c r="C81" s="108"/>
      <c r="D81" s="3">
        <v>100</v>
      </c>
      <c r="E81" s="22">
        <v>9.76</v>
      </c>
      <c r="F81" s="22">
        <v>4.95</v>
      </c>
      <c r="G81" s="22">
        <v>3.8</v>
      </c>
      <c r="H81" s="2">
        <v>105</v>
      </c>
      <c r="I81" s="22">
        <v>23</v>
      </c>
      <c r="J81" s="22">
        <v>14</v>
      </c>
      <c r="K81" s="22">
        <v>20</v>
      </c>
      <c r="L81" s="22">
        <v>1</v>
      </c>
    </row>
    <row r="82" spans="1:12" ht="17.25" customHeight="1" x14ac:dyDescent="0.2">
      <c r="A82" s="1" t="s">
        <v>88</v>
      </c>
      <c r="B82" s="108" t="s">
        <v>128</v>
      </c>
      <c r="C82" s="108"/>
      <c r="D82" s="1">
        <v>200</v>
      </c>
      <c r="E82" s="2">
        <v>3.71</v>
      </c>
      <c r="F82" s="2">
        <v>5.3</v>
      </c>
      <c r="G82" s="2">
        <v>20.440000000000001</v>
      </c>
      <c r="H82" s="2">
        <v>137.25</v>
      </c>
      <c r="I82" s="2">
        <v>41</v>
      </c>
      <c r="J82" s="2">
        <v>96</v>
      </c>
      <c r="K82" s="2">
        <v>33</v>
      </c>
      <c r="L82" s="2">
        <v>1</v>
      </c>
    </row>
    <row r="83" spans="1:12" ht="17.25" customHeight="1" x14ac:dyDescent="0.2">
      <c r="A83" s="1" t="s">
        <v>89</v>
      </c>
      <c r="B83" s="108" t="s">
        <v>129</v>
      </c>
      <c r="C83" s="108"/>
      <c r="D83" s="1">
        <v>200</v>
      </c>
      <c r="E83" s="2">
        <v>0.3</v>
      </c>
      <c r="F83" s="2">
        <v>0</v>
      </c>
      <c r="G83" s="2">
        <v>15.2</v>
      </c>
      <c r="H83" s="2">
        <v>60</v>
      </c>
      <c r="I83" s="2">
        <v>0</v>
      </c>
      <c r="J83" s="2">
        <v>8</v>
      </c>
      <c r="K83" s="2">
        <v>10.4</v>
      </c>
      <c r="L83" s="2">
        <v>0.3</v>
      </c>
    </row>
    <row r="84" spans="1:12" ht="17.25" customHeight="1" x14ac:dyDescent="0.2">
      <c r="A84" s="63" t="s">
        <v>81</v>
      </c>
      <c r="B84" s="108" t="s">
        <v>119</v>
      </c>
      <c r="C84" s="108"/>
      <c r="D84" s="1">
        <v>50</v>
      </c>
      <c r="E84" s="2">
        <v>3.94</v>
      </c>
      <c r="F84" s="2">
        <v>0.5</v>
      </c>
      <c r="G84" s="2">
        <v>24.16</v>
      </c>
      <c r="H84" s="2">
        <v>116.9</v>
      </c>
      <c r="I84" s="2">
        <v>11</v>
      </c>
      <c r="J84" s="2">
        <v>37</v>
      </c>
      <c r="K84" s="2">
        <v>14.5</v>
      </c>
      <c r="L84" s="2">
        <v>0.69</v>
      </c>
    </row>
    <row r="85" spans="1:12" ht="17.25" hidden="1" customHeight="1" x14ac:dyDescent="0.2">
      <c r="A85" s="61" t="s">
        <v>24</v>
      </c>
      <c r="B85" s="118" t="s">
        <v>30</v>
      </c>
      <c r="C85" s="118"/>
      <c r="D85" s="4"/>
      <c r="E85" s="2"/>
      <c r="F85" s="2"/>
      <c r="G85" s="2"/>
      <c r="H85" s="2"/>
      <c r="I85" s="2"/>
      <c r="J85" s="2"/>
      <c r="K85" s="2"/>
      <c r="L85" s="2"/>
    </row>
    <row r="86" spans="1:12" ht="17.25" customHeight="1" x14ac:dyDescent="0.2">
      <c r="A86" s="84" t="s">
        <v>42</v>
      </c>
      <c r="B86" s="85"/>
      <c r="C86" s="86"/>
      <c r="D86" s="12">
        <v>550</v>
      </c>
      <c r="E86" s="13">
        <f t="shared" ref="E86:L86" si="11">SUM(E81:E85)</f>
        <v>17.71</v>
      </c>
      <c r="F86" s="13">
        <f t="shared" si="11"/>
        <v>10.75</v>
      </c>
      <c r="G86" s="13">
        <f t="shared" si="11"/>
        <v>63.599999999999994</v>
      </c>
      <c r="H86" s="25">
        <f t="shared" ref="H86" si="12">(G86*4)+(F86*9)+(E86*4)</f>
        <v>421.99</v>
      </c>
      <c r="I86" s="13">
        <f t="shared" si="11"/>
        <v>75</v>
      </c>
      <c r="J86" s="13">
        <f t="shared" si="11"/>
        <v>155</v>
      </c>
      <c r="K86" s="13">
        <f t="shared" si="11"/>
        <v>77.900000000000006</v>
      </c>
      <c r="L86" s="13">
        <f t="shared" si="11"/>
        <v>2.9899999999999998</v>
      </c>
    </row>
    <row r="87" spans="1:12" s="30" customFormat="1" ht="17.25" customHeight="1" x14ac:dyDescent="0.2">
      <c r="A87" s="6" t="s">
        <v>41</v>
      </c>
      <c r="B87" s="31"/>
      <c r="C87" s="31"/>
      <c r="D87" s="32"/>
      <c r="E87" s="33"/>
      <c r="F87" s="33"/>
      <c r="G87" s="33"/>
      <c r="H87" s="34"/>
      <c r="I87" s="33"/>
      <c r="J87" s="33"/>
      <c r="K87" s="33"/>
      <c r="L87" s="33"/>
    </row>
    <row r="88" spans="1:12" s="30" customFormat="1" ht="17.25" customHeight="1" x14ac:dyDescent="0.2">
      <c r="A88" s="79" t="s">
        <v>4</v>
      </c>
      <c r="B88" s="79" t="s">
        <v>5</v>
      </c>
      <c r="C88" s="79"/>
      <c r="D88" s="79" t="s">
        <v>6</v>
      </c>
      <c r="E88" s="83" t="s">
        <v>7</v>
      </c>
      <c r="F88" s="83"/>
      <c r="G88" s="83"/>
      <c r="H88" s="79" t="s">
        <v>8</v>
      </c>
      <c r="I88" s="83" t="s">
        <v>9</v>
      </c>
      <c r="J88" s="83"/>
      <c r="K88" s="83"/>
      <c r="L88" s="83"/>
    </row>
    <row r="89" spans="1:12" s="30" customFormat="1" ht="17.25" customHeight="1" x14ac:dyDescent="0.2">
      <c r="A89" s="80"/>
      <c r="B89" s="81"/>
      <c r="C89" s="82"/>
      <c r="D89" s="80"/>
      <c r="E89" s="35" t="s">
        <v>10</v>
      </c>
      <c r="F89" s="35" t="s">
        <v>11</v>
      </c>
      <c r="G89" s="35" t="s">
        <v>12</v>
      </c>
      <c r="H89" s="80"/>
      <c r="I89" s="35" t="s">
        <v>13</v>
      </c>
      <c r="J89" s="35" t="s">
        <v>14</v>
      </c>
      <c r="K89" s="35" t="s">
        <v>15</v>
      </c>
      <c r="L89" s="35" t="s">
        <v>16</v>
      </c>
    </row>
    <row r="90" spans="1:12" s="30" customFormat="1" ht="17.25" customHeight="1" x14ac:dyDescent="0.2">
      <c r="A90" s="36">
        <v>1</v>
      </c>
      <c r="B90" s="77">
        <v>2</v>
      </c>
      <c r="C90" s="77"/>
      <c r="D90" s="36">
        <v>3</v>
      </c>
      <c r="E90" s="36">
        <v>4</v>
      </c>
      <c r="F90" s="36">
        <v>5</v>
      </c>
      <c r="G90" s="36">
        <v>6</v>
      </c>
      <c r="H90" s="36">
        <v>7</v>
      </c>
      <c r="I90" s="36">
        <v>12</v>
      </c>
      <c r="J90" s="36">
        <v>13</v>
      </c>
      <c r="K90" s="36">
        <v>14</v>
      </c>
      <c r="L90" s="36">
        <v>15</v>
      </c>
    </row>
    <row r="91" spans="1:12" s="30" customFormat="1" ht="17.25" customHeight="1" x14ac:dyDescent="0.2">
      <c r="A91" s="132" t="s">
        <v>32</v>
      </c>
      <c r="B91" s="132"/>
      <c r="C91" s="132"/>
      <c r="D91" s="78"/>
      <c r="E91" s="78"/>
      <c r="F91" s="78"/>
      <c r="G91" s="78"/>
      <c r="H91" s="78"/>
      <c r="I91" s="78"/>
      <c r="J91" s="78"/>
      <c r="K91" s="78"/>
      <c r="L91" s="78"/>
    </row>
    <row r="92" spans="1:12" s="30" customFormat="1" ht="17.25" customHeight="1" x14ac:dyDescent="0.2">
      <c r="A92" s="40" t="s">
        <v>56</v>
      </c>
      <c r="B92" s="133" t="s">
        <v>57</v>
      </c>
      <c r="C92" s="133"/>
      <c r="D92" s="68">
        <v>250</v>
      </c>
      <c r="E92" s="39">
        <v>8</v>
      </c>
      <c r="F92" s="39">
        <v>8</v>
      </c>
      <c r="G92" s="39">
        <v>22</v>
      </c>
      <c r="H92" s="39">
        <f>(G92*3.8)+(F92*9)+(E92*4)</f>
        <v>187.6</v>
      </c>
      <c r="I92" s="39">
        <v>16</v>
      </c>
      <c r="J92" s="39">
        <v>32</v>
      </c>
      <c r="K92" s="39">
        <v>8</v>
      </c>
      <c r="L92" s="39">
        <v>0</v>
      </c>
    </row>
    <row r="93" spans="1:12" s="30" customFormat="1" ht="17.25" customHeight="1" x14ac:dyDescent="0.2">
      <c r="A93" s="28" t="s">
        <v>58</v>
      </c>
      <c r="B93" s="133" t="s">
        <v>59</v>
      </c>
      <c r="C93" s="133"/>
      <c r="D93" s="68">
        <v>200</v>
      </c>
      <c r="E93" s="39">
        <v>36</v>
      </c>
      <c r="F93" s="39">
        <v>21</v>
      </c>
      <c r="G93" s="39">
        <v>34.6</v>
      </c>
      <c r="H93" s="39">
        <f t="shared" ref="H93:H95" si="13">(G93*3.8)+(F93*9)+(E93*4)</f>
        <v>464.48</v>
      </c>
      <c r="I93" s="39">
        <v>23</v>
      </c>
      <c r="J93" s="39">
        <v>210</v>
      </c>
      <c r="K93" s="39">
        <v>39</v>
      </c>
      <c r="L93" s="39">
        <v>3</v>
      </c>
    </row>
    <row r="94" spans="1:12" s="30" customFormat="1" ht="17.25" customHeight="1" x14ac:dyDescent="0.2">
      <c r="A94" s="40" t="s">
        <v>38</v>
      </c>
      <c r="B94" s="133" t="s">
        <v>53</v>
      </c>
      <c r="C94" s="133"/>
      <c r="D94" s="38">
        <v>100</v>
      </c>
      <c r="E94" s="28">
        <v>4.28</v>
      </c>
      <c r="F94" s="28">
        <v>2.66</v>
      </c>
      <c r="G94" s="28">
        <v>26.49</v>
      </c>
      <c r="H94" s="28">
        <f>(E94*7)+(F94*9)+(G94*3.8)</f>
        <v>154.56200000000001</v>
      </c>
      <c r="I94" s="39">
        <v>3</v>
      </c>
      <c r="J94" s="39">
        <v>3</v>
      </c>
      <c r="K94" s="39">
        <v>2</v>
      </c>
      <c r="L94" s="39">
        <v>0</v>
      </c>
    </row>
    <row r="95" spans="1:12" s="30" customFormat="1" ht="17.25" customHeight="1" x14ac:dyDescent="0.2">
      <c r="A95" s="40" t="s">
        <v>60</v>
      </c>
      <c r="B95" s="133" t="s">
        <v>61</v>
      </c>
      <c r="C95" s="133"/>
      <c r="D95" s="68">
        <v>200</v>
      </c>
      <c r="E95" s="39">
        <v>5</v>
      </c>
      <c r="F95" s="39">
        <v>0</v>
      </c>
      <c r="G95" s="39">
        <v>33</v>
      </c>
      <c r="H95" s="39">
        <f t="shared" si="13"/>
        <v>145.39999999999998</v>
      </c>
      <c r="I95" s="39">
        <v>12</v>
      </c>
      <c r="J95" s="39">
        <v>4</v>
      </c>
      <c r="K95" s="39">
        <v>4</v>
      </c>
      <c r="L95" s="39">
        <v>0</v>
      </c>
    </row>
    <row r="96" spans="1:12" s="30" customFormat="1" ht="17.25" customHeight="1" x14ac:dyDescent="0.2">
      <c r="A96" s="40" t="s">
        <v>26</v>
      </c>
      <c r="B96" s="76" t="s">
        <v>55</v>
      </c>
      <c r="C96" s="76"/>
      <c r="D96" s="69">
        <v>50</v>
      </c>
      <c r="E96" s="28">
        <v>4.28</v>
      </c>
      <c r="F96" s="28">
        <v>2.66</v>
      </c>
      <c r="G96" s="28">
        <v>26.49</v>
      </c>
      <c r="H96" s="28">
        <f>(E96*7)+(F96*9)+(G96*3.8)</f>
        <v>154.56200000000001</v>
      </c>
      <c r="I96" s="39">
        <v>7</v>
      </c>
      <c r="J96" s="39">
        <v>40</v>
      </c>
      <c r="K96" s="39">
        <v>11</v>
      </c>
      <c r="L96" s="39">
        <v>1</v>
      </c>
    </row>
    <row r="97" spans="1:12" s="30" customFormat="1" ht="17.25" customHeight="1" x14ac:dyDescent="0.2">
      <c r="A97" s="70" t="s">
        <v>40</v>
      </c>
      <c r="B97" s="71"/>
      <c r="C97" s="71"/>
      <c r="D97" s="52">
        <f>SUM(D92:D96)</f>
        <v>800</v>
      </c>
      <c r="E97" s="45">
        <f t="shared" ref="E97:L97" si="14">E92+E93+E94+E95+E96</f>
        <v>57.56</v>
      </c>
      <c r="F97" s="45">
        <f t="shared" si="14"/>
        <v>34.32</v>
      </c>
      <c r="G97" s="45">
        <f t="shared" si="14"/>
        <v>142.58000000000001</v>
      </c>
      <c r="H97" s="45">
        <f t="shared" si="14"/>
        <v>1106.604</v>
      </c>
      <c r="I97" s="45">
        <f t="shared" si="14"/>
        <v>61</v>
      </c>
      <c r="J97" s="45">
        <f t="shared" si="14"/>
        <v>289</v>
      </c>
      <c r="K97" s="45">
        <f t="shared" si="14"/>
        <v>64</v>
      </c>
      <c r="L97" s="45">
        <f t="shared" si="14"/>
        <v>4</v>
      </c>
    </row>
    <row r="98" spans="1:12" ht="17.25" customHeight="1" x14ac:dyDescent="0.2">
      <c r="I98" s="131"/>
      <c r="J98" s="131"/>
      <c r="K98" s="131"/>
      <c r="L98" s="131"/>
    </row>
    <row r="99" spans="1:12" ht="17.25" customHeight="1" x14ac:dyDescent="0.25">
      <c r="A99" s="124" t="s">
        <v>116</v>
      </c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</row>
    <row r="100" spans="1:12" ht="17.25" customHeight="1" x14ac:dyDescent="0.2">
      <c r="A100" s="6" t="s">
        <v>28</v>
      </c>
      <c r="E100" s="7" t="s">
        <v>0</v>
      </c>
      <c r="F100" s="93" t="s">
        <v>21</v>
      </c>
      <c r="G100" s="94"/>
      <c r="H100" s="94"/>
      <c r="I100" s="95"/>
      <c r="J100" s="95"/>
      <c r="K100" s="95"/>
      <c r="L100" s="95"/>
    </row>
    <row r="101" spans="1:12" ht="17.25" customHeight="1" x14ac:dyDescent="0.2">
      <c r="D101" s="109" t="s">
        <v>2</v>
      </c>
      <c r="E101" s="109"/>
      <c r="F101" s="8" t="s">
        <v>3</v>
      </c>
      <c r="I101" s="110"/>
      <c r="J101" s="110"/>
      <c r="K101" s="110"/>
      <c r="L101" s="110"/>
    </row>
    <row r="102" spans="1:12" ht="17.25" customHeight="1" x14ac:dyDescent="0.2">
      <c r="A102" s="111" t="s">
        <v>4</v>
      </c>
      <c r="B102" s="111" t="s">
        <v>5</v>
      </c>
      <c r="C102" s="111"/>
      <c r="D102" s="111" t="s">
        <v>6</v>
      </c>
      <c r="E102" s="115" t="s">
        <v>7</v>
      </c>
      <c r="F102" s="115"/>
      <c r="G102" s="115"/>
      <c r="H102" s="111" t="s">
        <v>8</v>
      </c>
      <c r="I102" s="115" t="s">
        <v>9</v>
      </c>
      <c r="J102" s="115"/>
      <c r="K102" s="115"/>
      <c r="L102" s="115"/>
    </row>
    <row r="103" spans="1:12" ht="17.25" customHeight="1" x14ac:dyDescent="0.2">
      <c r="A103" s="112"/>
      <c r="B103" s="113"/>
      <c r="C103" s="114"/>
      <c r="D103" s="112"/>
      <c r="E103" s="9" t="s">
        <v>10</v>
      </c>
      <c r="F103" s="9" t="s">
        <v>11</v>
      </c>
      <c r="G103" s="9" t="s">
        <v>12</v>
      </c>
      <c r="H103" s="112"/>
      <c r="I103" s="9" t="s">
        <v>13</v>
      </c>
      <c r="J103" s="9" t="s">
        <v>14</v>
      </c>
      <c r="K103" s="9" t="s">
        <v>15</v>
      </c>
      <c r="L103" s="9" t="s">
        <v>16</v>
      </c>
    </row>
    <row r="104" spans="1:12" ht="17.25" customHeight="1" x14ac:dyDescent="0.2">
      <c r="A104" s="10">
        <v>1</v>
      </c>
      <c r="B104" s="116">
        <v>2</v>
      </c>
      <c r="C104" s="116"/>
      <c r="D104" s="10">
        <v>3</v>
      </c>
      <c r="E104" s="10">
        <v>4</v>
      </c>
      <c r="F104" s="10">
        <v>5</v>
      </c>
      <c r="G104" s="10">
        <v>6</v>
      </c>
      <c r="H104" s="10">
        <v>7</v>
      </c>
      <c r="I104" s="10">
        <v>12</v>
      </c>
      <c r="J104" s="10">
        <v>13</v>
      </c>
      <c r="K104" s="10">
        <v>14</v>
      </c>
      <c r="L104" s="10">
        <v>15</v>
      </c>
    </row>
    <row r="105" spans="1:12" ht="17.25" customHeight="1" x14ac:dyDescent="0.2">
      <c r="A105" s="117" t="s">
        <v>62</v>
      </c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</row>
    <row r="106" spans="1:12" ht="17.25" customHeight="1" x14ac:dyDescent="0.2">
      <c r="A106" s="1" t="s">
        <v>91</v>
      </c>
      <c r="B106" s="108" t="s">
        <v>130</v>
      </c>
      <c r="C106" s="108"/>
      <c r="D106" s="1">
        <v>100</v>
      </c>
      <c r="E106" s="22">
        <v>8.6</v>
      </c>
      <c r="F106" s="22">
        <v>10.4</v>
      </c>
      <c r="G106" s="22">
        <v>6.8</v>
      </c>
      <c r="H106" s="2">
        <v>158.30000000000001</v>
      </c>
      <c r="I106" s="2">
        <v>34</v>
      </c>
      <c r="J106" s="2">
        <v>28</v>
      </c>
      <c r="K106" s="2">
        <v>19</v>
      </c>
      <c r="L106" s="2">
        <v>1</v>
      </c>
    </row>
    <row r="107" spans="1:12" ht="28.5" customHeight="1" x14ac:dyDescent="0.2">
      <c r="A107" s="1" t="s">
        <v>90</v>
      </c>
      <c r="B107" s="108" t="s">
        <v>131</v>
      </c>
      <c r="C107" s="108"/>
      <c r="D107" s="1">
        <v>150</v>
      </c>
      <c r="E107" s="2">
        <v>5.3</v>
      </c>
      <c r="F107" s="2">
        <v>4.54</v>
      </c>
      <c r="G107" s="2">
        <v>32.83</v>
      </c>
      <c r="H107" s="2">
        <v>193.5</v>
      </c>
      <c r="I107" s="2">
        <v>23</v>
      </c>
      <c r="J107" s="2">
        <v>16</v>
      </c>
      <c r="K107" s="2">
        <v>8</v>
      </c>
      <c r="L107" s="2">
        <v>0</v>
      </c>
    </row>
    <row r="108" spans="1:12" ht="36.75" customHeight="1" x14ac:dyDescent="0.2">
      <c r="A108" s="1" t="s">
        <v>92</v>
      </c>
      <c r="B108" s="108" t="s">
        <v>132</v>
      </c>
      <c r="C108" s="108"/>
      <c r="D108" s="38">
        <v>100</v>
      </c>
      <c r="E108" s="28">
        <v>4.28</v>
      </c>
      <c r="F108" s="28">
        <v>2.66</v>
      </c>
      <c r="G108" s="28">
        <v>26.49</v>
      </c>
      <c r="H108" s="28">
        <f>(E108*7)+(F108*9)+(G108*3.8)</f>
        <v>154.56200000000001</v>
      </c>
      <c r="I108" s="39">
        <v>3</v>
      </c>
      <c r="J108" s="39">
        <v>3</v>
      </c>
      <c r="K108" s="39">
        <v>2</v>
      </c>
      <c r="L108" s="39">
        <v>0</v>
      </c>
    </row>
    <row r="109" spans="1:12" ht="17.25" customHeight="1" x14ac:dyDescent="0.2">
      <c r="A109" s="63" t="s">
        <v>86</v>
      </c>
      <c r="B109" s="108" t="s">
        <v>133</v>
      </c>
      <c r="C109" s="108"/>
      <c r="D109" s="1">
        <v>200</v>
      </c>
      <c r="E109" s="2">
        <v>0.4</v>
      </c>
      <c r="F109" s="2">
        <v>0</v>
      </c>
      <c r="G109" s="2">
        <v>20.399999999999999</v>
      </c>
      <c r="H109" s="2">
        <v>84.3</v>
      </c>
      <c r="I109" s="2">
        <v>11</v>
      </c>
      <c r="J109" s="2">
        <v>37</v>
      </c>
      <c r="K109" s="2">
        <v>14.5</v>
      </c>
      <c r="L109" s="2">
        <v>0.69</v>
      </c>
    </row>
    <row r="110" spans="1:12" ht="17.25" customHeight="1" x14ac:dyDescent="0.2">
      <c r="A110" s="1" t="s">
        <v>81</v>
      </c>
      <c r="B110" s="108" t="s">
        <v>119</v>
      </c>
      <c r="C110" s="108"/>
      <c r="D110" s="11">
        <v>50</v>
      </c>
      <c r="E110" s="2">
        <v>3.14</v>
      </c>
      <c r="F110" s="2">
        <v>0.4</v>
      </c>
      <c r="G110" s="2">
        <v>19.3</v>
      </c>
      <c r="H110" s="2">
        <v>93.45</v>
      </c>
      <c r="I110" s="2">
        <v>12</v>
      </c>
      <c r="J110" s="2">
        <v>4</v>
      </c>
      <c r="K110" s="2">
        <v>4</v>
      </c>
      <c r="L110" s="2">
        <v>0</v>
      </c>
    </row>
    <row r="111" spans="1:12" ht="17.25" customHeight="1" x14ac:dyDescent="0.2">
      <c r="A111" s="84" t="s">
        <v>42</v>
      </c>
      <c r="B111" s="85"/>
      <c r="C111" s="86"/>
      <c r="D111" s="12">
        <v>600</v>
      </c>
      <c r="E111" s="13">
        <f t="shared" ref="E111:L111" si="15">SUM(E106:E110)</f>
        <v>21.72</v>
      </c>
      <c r="F111" s="13">
        <f t="shared" si="15"/>
        <v>18</v>
      </c>
      <c r="G111" s="13">
        <f t="shared" si="15"/>
        <v>105.81999999999998</v>
      </c>
      <c r="H111" s="25">
        <f t="shared" ref="H111" si="16">(E111*4)+(F111*9)+(G111*4)</f>
        <v>672.15999999999985</v>
      </c>
      <c r="I111" s="13">
        <f t="shared" si="15"/>
        <v>83</v>
      </c>
      <c r="J111" s="13">
        <f t="shared" si="15"/>
        <v>88</v>
      </c>
      <c r="K111" s="13">
        <f t="shared" si="15"/>
        <v>47.5</v>
      </c>
      <c r="L111" s="13">
        <f t="shared" si="15"/>
        <v>1.69</v>
      </c>
    </row>
    <row r="112" spans="1:12" s="30" customFormat="1" ht="17.25" customHeight="1" x14ac:dyDescent="0.2">
      <c r="A112" s="6" t="s">
        <v>41</v>
      </c>
      <c r="B112" s="31"/>
      <c r="C112" s="31"/>
      <c r="D112" s="32"/>
      <c r="E112" s="33"/>
      <c r="F112" s="33"/>
      <c r="G112" s="33"/>
      <c r="H112" s="34"/>
      <c r="I112" s="33"/>
      <c r="J112" s="33"/>
      <c r="K112" s="33"/>
      <c r="L112" s="33"/>
    </row>
    <row r="113" spans="1:12" s="30" customFormat="1" ht="17.25" customHeight="1" x14ac:dyDescent="0.2">
      <c r="A113" s="79" t="s">
        <v>4</v>
      </c>
      <c r="B113" s="79" t="s">
        <v>5</v>
      </c>
      <c r="C113" s="79"/>
      <c r="D113" s="79" t="s">
        <v>6</v>
      </c>
      <c r="E113" s="83" t="s">
        <v>7</v>
      </c>
      <c r="F113" s="83"/>
      <c r="G113" s="83"/>
      <c r="H113" s="79" t="s">
        <v>8</v>
      </c>
      <c r="I113" s="83" t="s">
        <v>9</v>
      </c>
      <c r="J113" s="83"/>
      <c r="K113" s="83"/>
      <c r="L113" s="83"/>
    </row>
    <row r="114" spans="1:12" s="30" customFormat="1" ht="17.25" customHeight="1" x14ac:dyDescent="0.2">
      <c r="A114" s="80"/>
      <c r="B114" s="81"/>
      <c r="C114" s="82"/>
      <c r="D114" s="80"/>
      <c r="E114" s="35" t="s">
        <v>10</v>
      </c>
      <c r="F114" s="35" t="s">
        <v>11</v>
      </c>
      <c r="G114" s="35" t="s">
        <v>12</v>
      </c>
      <c r="H114" s="80"/>
      <c r="I114" s="35" t="s">
        <v>13</v>
      </c>
      <c r="J114" s="35" t="s">
        <v>14</v>
      </c>
      <c r="K114" s="35" t="s">
        <v>15</v>
      </c>
      <c r="L114" s="35" t="s">
        <v>16</v>
      </c>
    </row>
    <row r="115" spans="1:12" s="30" customFormat="1" ht="17.25" customHeight="1" x14ac:dyDescent="0.2">
      <c r="A115" s="36">
        <v>1</v>
      </c>
      <c r="B115" s="77">
        <v>2</v>
      </c>
      <c r="C115" s="77"/>
      <c r="D115" s="36">
        <v>3</v>
      </c>
      <c r="E115" s="36">
        <v>4</v>
      </c>
      <c r="F115" s="36">
        <v>5</v>
      </c>
      <c r="G115" s="36">
        <v>6</v>
      </c>
      <c r="H115" s="36">
        <v>7</v>
      </c>
      <c r="I115" s="36">
        <v>12</v>
      </c>
      <c r="J115" s="36">
        <v>13</v>
      </c>
      <c r="K115" s="36">
        <v>14</v>
      </c>
      <c r="L115" s="36">
        <v>15</v>
      </c>
    </row>
    <row r="116" spans="1:12" s="30" customFormat="1" ht="17.25" customHeight="1" x14ac:dyDescent="0.2">
      <c r="A116" s="78" t="s">
        <v>32</v>
      </c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</row>
    <row r="117" spans="1:12" s="30" customFormat="1" ht="17.25" customHeight="1" x14ac:dyDescent="0.2">
      <c r="A117" s="37" t="s">
        <v>43</v>
      </c>
      <c r="B117" s="75" t="s">
        <v>44</v>
      </c>
      <c r="C117" s="75"/>
      <c r="D117" s="38">
        <v>250</v>
      </c>
      <c r="E117" s="39">
        <v>5</v>
      </c>
      <c r="F117" s="39">
        <v>7</v>
      </c>
      <c r="G117" s="39">
        <v>15</v>
      </c>
      <c r="H117" s="39">
        <f>(G117*3.8)+(F117*9)+(E117*4)</f>
        <v>140</v>
      </c>
      <c r="I117" s="39">
        <v>29</v>
      </c>
      <c r="J117" s="39">
        <v>68</v>
      </c>
      <c r="K117" s="39">
        <v>24</v>
      </c>
      <c r="L117" s="39">
        <v>1</v>
      </c>
    </row>
    <row r="118" spans="1:12" s="30" customFormat="1" ht="17.25" customHeight="1" x14ac:dyDescent="0.2">
      <c r="A118" s="26" t="s">
        <v>25</v>
      </c>
      <c r="B118" s="76" t="s">
        <v>63</v>
      </c>
      <c r="C118" s="76"/>
      <c r="D118" s="26">
        <v>100</v>
      </c>
      <c r="E118" s="28">
        <v>8.75</v>
      </c>
      <c r="F118" s="28">
        <v>17.5</v>
      </c>
      <c r="G118" s="28">
        <v>0.25</v>
      </c>
      <c r="H118" s="28">
        <f>(E118*7)+(F118*9)+(G118*3.8)</f>
        <v>219.7</v>
      </c>
      <c r="I118" s="39">
        <v>31</v>
      </c>
      <c r="J118" s="39">
        <v>97</v>
      </c>
      <c r="K118" s="39">
        <v>13</v>
      </c>
      <c r="L118" s="39">
        <v>1</v>
      </c>
    </row>
    <row r="119" spans="1:12" s="30" customFormat="1" ht="17.25" customHeight="1" x14ac:dyDescent="0.2">
      <c r="A119" s="37" t="s">
        <v>46</v>
      </c>
      <c r="B119" s="75" t="s">
        <v>47</v>
      </c>
      <c r="C119" s="75"/>
      <c r="D119" s="38">
        <v>180</v>
      </c>
      <c r="E119" s="39">
        <v>4.8</v>
      </c>
      <c r="F119" s="39">
        <v>4.8</v>
      </c>
      <c r="G119" s="39">
        <v>22.8</v>
      </c>
      <c r="H119" s="39">
        <f t="shared" ref="H119" si="17">(G119*3.8)+(F119*9)+(E119*4)</f>
        <v>149.04</v>
      </c>
      <c r="I119" s="39">
        <v>14</v>
      </c>
      <c r="J119" s="39">
        <v>101</v>
      </c>
      <c r="K119" s="39">
        <v>68</v>
      </c>
      <c r="L119" s="39">
        <v>2</v>
      </c>
    </row>
    <row r="120" spans="1:12" s="30" customFormat="1" ht="17.25" customHeight="1" x14ac:dyDescent="0.2">
      <c r="A120" s="37" t="s">
        <v>24</v>
      </c>
      <c r="B120" s="76" t="s">
        <v>54</v>
      </c>
      <c r="C120" s="76"/>
      <c r="D120" s="38">
        <v>200</v>
      </c>
      <c r="E120" s="2">
        <v>3.8</v>
      </c>
      <c r="F120" s="2">
        <v>2.36</v>
      </c>
      <c r="G120" s="2">
        <v>23.55</v>
      </c>
      <c r="H120" s="2">
        <f t="shared" ref="H120" si="18">(E120*4)+(F120*9)+(G120*4)</f>
        <v>130.63999999999999</v>
      </c>
      <c r="I120" s="39">
        <v>12</v>
      </c>
      <c r="J120" s="39">
        <v>4</v>
      </c>
      <c r="K120" s="39">
        <v>4</v>
      </c>
      <c r="L120" s="39">
        <v>0</v>
      </c>
    </row>
    <row r="121" spans="1:12" s="30" customFormat="1" ht="17.25" customHeight="1" x14ac:dyDescent="0.2">
      <c r="A121" s="40" t="s">
        <v>26</v>
      </c>
      <c r="B121" s="76" t="s">
        <v>55</v>
      </c>
      <c r="C121" s="76"/>
      <c r="D121" s="26">
        <v>50</v>
      </c>
      <c r="E121" s="28">
        <v>4.28</v>
      </c>
      <c r="F121" s="28">
        <v>2.66</v>
      </c>
      <c r="G121" s="28">
        <v>26.49</v>
      </c>
      <c r="H121" s="28">
        <f>(E121*7)+(F121*9)+(G121*3.8)</f>
        <v>154.56200000000001</v>
      </c>
      <c r="I121" s="39">
        <v>7</v>
      </c>
      <c r="J121" s="39">
        <v>40</v>
      </c>
      <c r="K121" s="39">
        <v>11</v>
      </c>
      <c r="L121" s="39">
        <v>1</v>
      </c>
    </row>
    <row r="122" spans="1:12" s="30" customFormat="1" ht="17.25" customHeight="1" x14ac:dyDescent="0.2">
      <c r="A122" s="37" t="s">
        <v>48</v>
      </c>
      <c r="B122" s="103" t="s">
        <v>53</v>
      </c>
      <c r="C122" s="104"/>
      <c r="D122" s="38">
        <v>100</v>
      </c>
      <c r="E122" s="28">
        <v>4.28</v>
      </c>
      <c r="F122" s="28">
        <v>2.66</v>
      </c>
      <c r="G122" s="28">
        <v>26.49</v>
      </c>
      <c r="H122" s="28">
        <f>(E122*7)+(F122*9)+(G122*3.8)</f>
        <v>154.56200000000001</v>
      </c>
      <c r="I122" s="39">
        <v>3</v>
      </c>
      <c r="J122" s="39">
        <v>3</v>
      </c>
      <c r="K122" s="39">
        <v>2</v>
      </c>
      <c r="L122" s="39">
        <v>0</v>
      </c>
    </row>
    <row r="123" spans="1:12" ht="17.25" customHeight="1" x14ac:dyDescent="0.2">
      <c r="A123" s="41" t="s">
        <v>40</v>
      </c>
      <c r="B123" s="42"/>
      <c r="C123" s="42"/>
      <c r="D123" s="53">
        <f>SUM(D117:D122)</f>
        <v>880</v>
      </c>
      <c r="E123" s="45">
        <f t="shared" ref="E123:L123" si="19">E117+E118+E119+E120+E121+E122</f>
        <v>30.910000000000004</v>
      </c>
      <c r="F123" s="45">
        <f t="shared" si="19"/>
        <v>36.980000000000004</v>
      </c>
      <c r="G123" s="45">
        <f t="shared" si="19"/>
        <v>114.57999999999998</v>
      </c>
      <c r="H123" s="45">
        <f t="shared" si="19"/>
        <v>948.50400000000002</v>
      </c>
      <c r="I123" s="45">
        <f t="shared" si="19"/>
        <v>96</v>
      </c>
      <c r="J123" s="45">
        <f t="shared" si="19"/>
        <v>313</v>
      </c>
      <c r="K123" s="45">
        <f t="shared" si="19"/>
        <v>122</v>
      </c>
      <c r="L123" s="45">
        <f t="shared" si="19"/>
        <v>5</v>
      </c>
    </row>
    <row r="124" spans="1:12" ht="17.25" customHeight="1" x14ac:dyDescent="0.25">
      <c r="A124" s="124" t="s">
        <v>116</v>
      </c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</row>
    <row r="125" spans="1:12" ht="17.25" customHeight="1" x14ac:dyDescent="0.2">
      <c r="A125" s="6" t="s">
        <v>28</v>
      </c>
      <c r="E125" s="7" t="s">
        <v>0</v>
      </c>
      <c r="F125" s="93" t="s">
        <v>1</v>
      </c>
      <c r="G125" s="94"/>
      <c r="H125" s="94"/>
      <c r="I125" s="95"/>
      <c r="J125" s="95"/>
      <c r="K125" s="95"/>
      <c r="L125" s="95"/>
    </row>
    <row r="126" spans="1:12" ht="17.25" customHeight="1" x14ac:dyDescent="0.2">
      <c r="D126" s="109" t="s">
        <v>2</v>
      </c>
      <c r="E126" s="109"/>
      <c r="F126" s="8" t="s">
        <v>23</v>
      </c>
      <c r="I126" s="110"/>
      <c r="J126" s="110"/>
      <c r="K126" s="110"/>
      <c r="L126" s="110"/>
    </row>
    <row r="127" spans="1:12" ht="17.25" customHeight="1" x14ac:dyDescent="0.2">
      <c r="A127" s="111" t="s">
        <v>4</v>
      </c>
      <c r="B127" s="111" t="s">
        <v>5</v>
      </c>
      <c r="C127" s="111"/>
      <c r="D127" s="111" t="s">
        <v>6</v>
      </c>
      <c r="E127" s="115" t="s">
        <v>7</v>
      </c>
      <c r="F127" s="115"/>
      <c r="G127" s="115"/>
      <c r="H127" s="111" t="s">
        <v>8</v>
      </c>
      <c r="I127" s="115" t="s">
        <v>9</v>
      </c>
      <c r="J127" s="115"/>
      <c r="K127" s="115"/>
      <c r="L127" s="115"/>
    </row>
    <row r="128" spans="1:12" ht="17.25" customHeight="1" x14ac:dyDescent="0.2">
      <c r="A128" s="112"/>
      <c r="B128" s="113"/>
      <c r="C128" s="114"/>
      <c r="D128" s="112"/>
      <c r="E128" s="9" t="s">
        <v>10</v>
      </c>
      <c r="F128" s="9" t="s">
        <v>11</v>
      </c>
      <c r="G128" s="9" t="s">
        <v>12</v>
      </c>
      <c r="H128" s="112"/>
      <c r="I128" s="9" t="s">
        <v>13</v>
      </c>
      <c r="J128" s="9" t="s">
        <v>14</v>
      </c>
      <c r="K128" s="9" t="s">
        <v>15</v>
      </c>
      <c r="L128" s="9" t="s">
        <v>16</v>
      </c>
    </row>
    <row r="129" spans="1:12" ht="17.25" customHeight="1" x14ac:dyDescent="0.2">
      <c r="A129" s="10">
        <v>1</v>
      </c>
      <c r="B129" s="116">
        <v>2</v>
      </c>
      <c r="C129" s="116"/>
      <c r="D129" s="10">
        <v>3</v>
      </c>
      <c r="E129" s="10">
        <v>4</v>
      </c>
      <c r="F129" s="10">
        <v>5</v>
      </c>
      <c r="G129" s="10">
        <v>6</v>
      </c>
      <c r="H129" s="10">
        <v>7</v>
      </c>
      <c r="I129" s="10">
        <v>12</v>
      </c>
      <c r="J129" s="10">
        <v>13</v>
      </c>
      <c r="K129" s="10">
        <v>14</v>
      </c>
      <c r="L129" s="10">
        <v>15</v>
      </c>
    </row>
    <row r="130" spans="1:12" ht="17.25" customHeight="1" x14ac:dyDescent="0.2">
      <c r="A130" s="117" t="s">
        <v>62</v>
      </c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</row>
    <row r="131" spans="1:12" ht="17.25" customHeight="1" x14ac:dyDescent="0.2">
      <c r="A131" s="1" t="s">
        <v>93</v>
      </c>
      <c r="B131" s="108" t="s">
        <v>134</v>
      </c>
      <c r="C131" s="108"/>
      <c r="D131" s="1">
        <v>250</v>
      </c>
      <c r="E131" s="2">
        <v>4.8</v>
      </c>
      <c r="F131" s="2">
        <v>5.16</v>
      </c>
      <c r="G131" s="2">
        <v>22.7</v>
      </c>
      <c r="H131" s="2">
        <v>156.44</v>
      </c>
      <c r="I131" s="2">
        <v>15</v>
      </c>
      <c r="J131" s="2">
        <v>56</v>
      </c>
      <c r="K131" s="2">
        <v>31</v>
      </c>
      <c r="L131" s="2">
        <v>1</v>
      </c>
    </row>
    <row r="132" spans="1:12" ht="17.25" customHeight="1" x14ac:dyDescent="0.2">
      <c r="A132" s="1" t="s">
        <v>94</v>
      </c>
      <c r="B132" s="108" t="s">
        <v>135</v>
      </c>
      <c r="C132" s="108"/>
      <c r="D132" s="1">
        <v>50</v>
      </c>
      <c r="E132" s="2">
        <v>5.13</v>
      </c>
      <c r="F132" s="2">
        <v>6.88</v>
      </c>
      <c r="G132" s="2">
        <v>16.97</v>
      </c>
      <c r="H132" s="2">
        <v>150.32</v>
      </c>
      <c r="I132" s="2">
        <v>0</v>
      </c>
      <c r="J132" s="2">
        <v>0</v>
      </c>
      <c r="K132" s="2">
        <v>10.4</v>
      </c>
      <c r="L132" s="2">
        <v>0</v>
      </c>
    </row>
    <row r="133" spans="1:12" ht="17.25" customHeight="1" x14ac:dyDescent="0.2">
      <c r="A133" s="63" t="s">
        <v>95</v>
      </c>
      <c r="B133" s="108" t="s">
        <v>136</v>
      </c>
      <c r="C133" s="108"/>
      <c r="D133" s="1">
        <v>200</v>
      </c>
      <c r="E133" s="2">
        <v>3.16</v>
      </c>
      <c r="F133" s="2">
        <v>2.66</v>
      </c>
      <c r="G133" s="2">
        <v>15.94</v>
      </c>
      <c r="H133" s="2">
        <v>100.6</v>
      </c>
      <c r="I133" s="2">
        <v>11</v>
      </c>
      <c r="J133" s="2">
        <v>37</v>
      </c>
      <c r="K133" s="2">
        <v>14.5</v>
      </c>
      <c r="L133" s="2">
        <v>0.69</v>
      </c>
    </row>
    <row r="134" spans="1:12" ht="17.25" customHeight="1" x14ac:dyDescent="0.2">
      <c r="A134" s="1" t="s">
        <v>96</v>
      </c>
      <c r="B134" s="108" t="s">
        <v>137</v>
      </c>
      <c r="C134" s="108"/>
      <c r="D134" s="11">
        <v>120</v>
      </c>
      <c r="E134" s="2">
        <v>0.6</v>
      </c>
      <c r="F134" s="2">
        <v>0.6</v>
      </c>
      <c r="G134" s="2">
        <v>14.3</v>
      </c>
      <c r="H134" s="2">
        <v>68.400000000000006</v>
      </c>
      <c r="I134" s="2">
        <v>12</v>
      </c>
      <c r="J134" s="2">
        <v>4</v>
      </c>
      <c r="K134" s="2">
        <v>4</v>
      </c>
      <c r="L134" s="2">
        <v>0</v>
      </c>
    </row>
    <row r="135" spans="1:12" ht="17.25" customHeight="1" x14ac:dyDescent="0.2">
      <c r="A135" s="84" t="s">
        <v>42</v>
      </c>
      <c r="B135" s="85"/>
      <c r="C135" s="86"/>
      <c r="D135" s="12">
        <v>620</v>
      </c>
      <c r="E135" s="13">
        <f>SUM(E131:E134)</f>
        <v>13.69</v>
      </c>
      <c r="F135" s="13">
        <f t="shared" ref="F135:L135" si="20">SUM(F131:F134)</f>
        <v>15.299999999999999</v>
      </c>
      <c r="G135" s="13">
        <f t="shared" si="20"/>
        <v>69.91</v>
      </c>
      <c r="H135" s="25">
        <f t="shared" ref="H135" si="21">(E135*4)+(F135*9)+(G135*4)</f>
        <v>472.09999999999997</v>
      </c>
      <c r="I135" s="13">
        <f t="shared" si="20"/>
        <v>38</v>
      </c>
      <c r="J135" s="13">
        <f t="shared" si="20"/>
        <v>97</v>
      </c>
      <c r="K135" s="13">
        <f t="shared" si="20"/>
        <v>59.9</v>
      </c>
      <c r="L135" s="13">
        <f t="shared" si="20"/>
        <v>1.69</v>
      </c>
    </row>
    <row r="136" spans="1:12" s="30" customFormat="1" ht="13.5" customHeight="1" x14ac:dyDescent="0.2">
      <c r="A136" s="31"/>
      <c r="B136" s="31"/>
      <c r="C136" s="31"/>
      <c r="D136" s="32"/>
      <c r="E136" s="33"/>
      <c r="F136" s="33"/>
      <c r="G136" s="33"/>
      <c r="H136" s="34"/>
      <c r="I136" s="33"/>
      <c r="J136" s="33"/>
      <c r="K136" s="33"/>
      <c r="L136" s="33"/>
    </row>
    <row r="137" spans="1:12" s="30" customFormat="1" ht="14.25" customHeight="1" x14ac:dyDescent="0.2">
      <c r="A137" s="6" t="s">
        <v>41</v>
      </c>
      <c r="B137" s="54"/>
      <c r="C137" s="54"/>
      <c r="D137" s="105" t="s">
        <v>2</v>
      </c>
      <c r="E137" s="105"/>
      <c r="F137" s="55" t="s">
        <v>23</v>
      </c>
      <c r="G137" s="54"/>
      <c r="H137" s="54"/>
      <c r="I137" s="106"/>
      <c r="J137" s="107"/>
      <c r="K137" s="107"/>
      <c r="L137" s="107"/>
    </row>
    <row r="138" spans="1:12" s="30" customFormat="1" ht="17.25" customHeight="1" x14ac:dyDescent="0.2">
      <c r="A138" s="79" t="s">
        <v>4</v>
      </c>
      <c r="B138" s="79" t="s">
        <v>5</v>
      </c>
      <c r="C138" s="79"/>
      <c r="D138" s="79" t="s">
        <v>6</v>
      </c>
      <c r="E138" s="83" t="s">
        <v>7</v>
      </c>
      <c r="F138" s="83"/>
      <c r="G138" s="83"/>
      <c r="H138" s="79" t="s">
        <v>8</v>
      </c>
      <c r="I138" s="83" t="s">
        <v>9</v>
      </c>
      <c r="J138" s="83"/>
      <c r="K138" s="83"/>
      <c r="L138" s="83"/>
    </row>
    <row r="139" spans="1:12" s="30" customFormat="1" ht="17.25" customHeight="1" x14ac:dyDescent="0.2">
      <c r="A139" s="80"/>
      <c r="B139" s="81"/>
      <c r="C139" s="82"/>
      <c r="D139" s="80"/>
      <c r="E139" s="35" t="s">
        <v>10</v>
      </c>
      <c r="F139" s="35" t="s">
        <v>11</v>
      </c>
      <c r="G139" s="35" t="s">
        <v>12</v>
      </c>
      <c r="H139" s="80"/>
      <c r="I139" s="35" t="s">
        <v>13</v>
      </c>
      <c r="J139" s="35" t="s">
        <v>14</v>
      </c>
      <c r="K139" s="35" t="s">
        <v>15</v>
      </c>
      <c r="L139" s="35" t="s">
        <v>16</v>
      </c>
    </row>
    <row r="140" spans="1:12" s="30" customFormat="1" ht="17.25" customHeight="1" x14ac:dyDescent="0.2">
      <c r="A140" s="36">
        <v>1</v>
      </c>
      <c r="B140" s="77">
        <v>2</v>
      </c>
      <c r="C140" s="77"/>
      <c r="D140" s="36">
        <v>3</v>
      </c>
      <c r="E140" s="36">
        <v>4</v>
      </c>
      <c r="F140" s="36">
        <v>5</v>
      </c>
      <c r="G140" s="36">
        <v>6</v>
      </c>
      <c r="H140" s="36">
        <v>7</v>
      </c>
      <c r="I140" s="36">
        <v>12</v>
      </c>
      <c r="J140" s="36">
        <v>13</v>
      </c>
      <c r="K140" s="36">
        <v>14</v>
      </c>
      <c r="L140" s="36">
        <v>15</v>
      </c>
    </row>
    <row r="141" spans="1:12" s="30" customFormat="1" ht="17.25" customHeight="1" x14ac:dyDescent="0.2">
      <c r="A141" s="78" t="s">
        <v>32</v>
      </c>
      <c r="B141" s="78"/>
      <c r="C141" s="78"/>
      <c r="D141" s="134"/>
      <c r="E141" s="78"/>
      <c r="F141" s="78"/>
      <c r="G141" s="78"/>
      <c r="H141" s="78"/>
      <c r="I141" s="78"/>
      <c r="J141" s="78"/>
      <c r="K141" s="78"/>
      <c r="L141" s="78"/>
    </row>
    <row r="142" spans="1:12" s="30" customFormat="1" ht="17.25" customHeight="1" x14ac:dyDescent="0.2">
      <c r="A142" s="37" t="s">
        <v>33</v>
      </c>
      <c r="B142" s="75" t="s">
        <v>34</v>
      </c>
      <c r="C142" s="75"/>
      <c r="D142" s="38">
        <v>250</v>
      </c>
      <c r="E142" s="39">
        <v>6.52</v>
      </c>
      <c r="F142" s="39">
        <v>7.6</v>
      </c>
      <c r="G142" s="39">
        <v>20.65</v>
      </c>
      <c r="H142" s="39">
        <f>(G142*3.8)+(F142*9)+(E142*4)</f>
        <v>172.95</v>
      </c>
      <c r="I142" s="39">
        <v>30</v>
      </c>
      <c r="J142" s="39">
        <v>71</v>
      </c>
      <c r="K142" s="39">
        <v>29</v>
      </c>
      <c r="L142" s="39">
        <v>2</v>
      </c>
    </row>
    <row r="143" spans="1:12" s="30" customFormat="1" ht="17.25" customHeight="1" x14ac:dyDescent="0.2">
      <c r="A143" s="37" t="s">
        <v>35</v>
      </c>
      <c r="B143" s="75" t="s">
        <v>110</v>
      </c>
      <c r="C143" s="75"/>
      <c r="D143" s="38">
        <v>100</v>
      </c>
      <c r="E143" s="39">
        <v>13.09</v>
      </c>
      <c r="F143" s="39">
        <v>17.45</v>
      </c>
      <c r="G143" s="39">
        <v>19.600000000000001</v>
      </c>
      <c r="H143" s="39">
        <f t="shared" ref="H143:H145" si="22">(G143*3.8)+(F143*9)+(E143*4)</f>
        <v>283.89</v>
      </c>
      <c r="I143" s="39">
        <v>17.45</v>
      </c>
      <c r="J143" s="39">
        <v>149.4</v>
      </c>
      <c r="K143" s="39">
        <v>26.18</v>
      </c>
      <c r="L143" s="39">
        <v>2.2000000000000002</v>
      </c>
    </row>
    <row r="144" spans="1:12" s="30" customFormat="1" ht="17.25" customHeight="1" x14ac:dyDescent="0.2">
      <c r="A144" s="37" t="s">
        <v>36</v>
      </c>
      <c r="B144" s="75" t="s">
        <v>37</v>
      </c>
      <c r="C144" s="75"/>
      <c r="D144" s="38">
        <v>180</v>
      </c>
      <c r="E144" s="39">
        <v>7.2</v>
      </c>
      <c r="F144" s="39">
        <v>8.4</v>
      </c>
      <c r="G144" s="39">
        <v>39.6</v>
      </c>
      <c r="H144" s="39">
        <f t="shared" si="22"/>
        <v>254.88</v>
      </c>
      <c r="I144" s="39">
        <v>15</v>
      </c>
      <c r="J144" s="39">
        <v>48</v>
      </c>
      <c r="K144" s="39">
        <v>9</v>
      </c>
      <c r="L144" s="39">
        <v>1</v>
      </c>
    </row>
    <row r="145" spans="1:12" s="30" customFormat="1" ht="17.25" customHeight="1" x14ac:dyDescent="0.2">
      <c r="A145" s="37" t="s">
        <v>27</v>
      </c>
      <c r="B145" s="75" t="s">
        <v>22</v>
      </c>
      <c r="C145" s="75"/>
      <c r="D145" s="38">
        <v>100</v>
      </c>
      <c r="E145" s="28">
        <v>3.3</v>
      </c>
      <c r="F145" s="28">
        <v>6.6</v>
      </c>
      <c r="G145" s="28">
        <v>10</v>
      </c>
      <c r="H145" s="39">
        <f t="shared" si="22"/>
        <v>110.60000000000001</v>
      </c>
      <c r="I145" s="39">
        <v>25</v>
      </c>
      <c r="J145" s="39">
        <v>32</v>
      </c>
      <c r="K145" s="39">
        <v>15</v>
      </c>
      <c r="L145" s="39">
        <v>1</v>
      </c>
    </row>
    <row r="146" spans="1:12" s="30" customFormat="1" ht="17.25" customHeight="1" x14ac:dyDescent="0.2">
      <c r="A146" s="37" t="s">
        <v>24</v>
      </c>
      <c r="B146" s="76" t="s">
        <v>30</v>
      </c>
      <c r="C146" s="76"/>
      <c r="D146" s="38">
        <v>200</v>
      </c>
      <c r="E146" s="2">
        <v>3.8</v>
      </c>
      <c r="F146" s="2">
        <v>2.36</v>
      </c>
      <c r="G146" s="2">
        <v>23.55</v>
      </c>
      <c r="H146" s="2">
        <f t="shared" ref="H146" si="23">(E146*4)+(F146*9)+(G146*4)</f>
        <v>130.63999999999999</v>
      </c>
      <c r="I146" s="39">
        <v>12</v>
      </c>
      <c r="J146" s="39">
        <v>4</v>
      </c>
      <c r="K146" s="39">
        <v>4</v>
      </c>
      <c r="L146" s="39">
        <v>0</v>
      </c>
    </row>
    <row r="147" spans="1:12" s="30" customFormat="1" ht="17.25" customHeight="1" x14ac:dyDescent="0.2">
      <c r="A147" s="40" t="s">
        <v>26</v>
      </c>
      <c r="B147" s="76" t="s">
        <v>29</v>
      </c>
      <c r="C147" s="76"/>
      <c r="D147" s="26">
        <v>50</v>
      </c>
      <c r="E147" s="28">
        <v>4.28</v>
      </c>
      <c r="F147" s="28">
        <v>2.66</v>
      </c>
      <c r="G147" s="28">
        <v>26.49</v>
      </c>
      <c r="H147" s="28">
        <f>(E147*7)+(F147*9)+(G147*3.8)</f>
        <v>154.56200000000001</v>
      </c>
      <c r="I147" s="39">
        <v>7</v>
      </c>
      <c r="J147" s="39">
        <v>40</v>
      </c>
      <c r="K147" s="39">
        <v>11</v>
      </c>
      <c r="L147" s="39">
        <v>1</v>
      </c>
    </row>
    <row r="148" spans="1:12" ht="17.25" customHeight="1" x14ac:dyDescent="0.2">
      <c r="A148" s="41" t="s">
        <v>40</v>
      </c>
      <c r="B148" s="42"/>
      <c r="C148" s="42"/>
      <c r="D148" s="56">
        <f>SUM(D142:D147)</f>
        <v>880</v>
      </c>
      <c r="E148" s="45">
        <f t="shared" ref="E148:L148" si="24">E142+E143+E144+E145+E146+E147</f>
        <v>38.19</v>
      </c>
      <c r="F148" s="45">
        <f t="shared" si="24"/>
        <v>45.069999999999993</v>
      </c>
      <c r="G148" s="45">
        <f t="shared" si="24"/>
        <v>139.88999999999999</v>
      </c>
      <c r="H148" s="45">
        <f t="shared" si="24"/>
        <v>1107.5219999999999</v>
      </c>
      <c r="I148" s="45">
        <f t="shared" si="24"/>
        <v>106.45</v>
      </c>
      <c r="J148" s="45">
        <f t="shared" si="24"/>
        <v>344.4</v>
      </c>
      <c r="K148" s="45">
        <f t="shared" si="24"/>
        <v>94.18</v>
      </c>
      <c r="L148" s="45">
        <f t="shared" si="24"/>
        <v>7.2</v>
      </c>
    </row>
    <row r="149" spans="1:12" ht="17.25" customHeight="1" x14ac:dyDescent="0.25">
      <c r="A149" s="124" t="s">
        <v>116</v>
      </c>
      <c r="B149" s="125"/>
      <c r="C149" s="125"/>
      <c r="D149" s="125"/>
      <c r="E149" s="125"/>
      <c r="F149" s="125"/>
      <c r="G149" s="125"/>
      <c r="H149" s="125"/>
      <c r="I149" s="125"/>
      <c r="J149" s="125"/>
      <c r="K149" s="125"/>
      <c r="L149" s="125"/>
    </row>
    <row r="150" spans="1:12" ht="17.25" customHeight="1" x14ac:dyDescent="0.2">
      <c r="A150" s="6" t="s">
        <v>28</v>
      </c>
      <c r="E150" s="7" t="s">
        <v>0</v>
      </c>
      <c r="F150" s="93" t="s">
        <v>18</v>
      </c>
      <c r="G150" s="94"/>
      <c r="H150" s="94"/>
      <c r="I150" s="95"/>
      <c r="J150" s="95"/>
      <c r="K150" s="95"/>
      <c r="L150" s="95"/>
    </row>
    <row r="151" spans="1:12" ht="17.25" customHeight="1" x14ac:dyDescent="0.2">
      <c r="D151" s="109" t="s">
        <v>2</v>
      </c>
      <c r="E151" s="109"/>
      <c r="F151" s="8" t="s">
        <v>23</v>
      </c>
      <c r="I151" s="110"/>
      <c r="J151" s="110"/>
      <c r="K151" s="110"/>
      <c r="L151" s="110"/>
    </row>
    <row r="152" spans="1:12" ht="17.25" customHeight="1" x14ac:dyDescent="0.2">
      <c r="A152" s="111" t="s">
        <v>4</v>
      </c>
      <c r="B152" s="111" t="s">
        <v>5</v>
      </c>
      <c r="C152" s="111"/>
      <c r="D152" s="111" t="s">
        <v>6</v>
      </c>
      <c r="E152" s="115" t="s">
        <v>7</v>
      </c>
      <c r="F152" s="115"/>
      <c r="G152" s="115"/>
      <c r="H152" s="111" t="s">
        <v>8</v>
      </c>
      <c r="I152" s="115" t="s">
        <v>9</v>
      </c>
      <c r="J152" s="115"/>
      <c r="K152" s="115"/>
      <c r="L152" s="115"/>
    </row>
    <row r="153" spans="1:12" ht="17.25" customHeight="1" x14ac:dyDescent="0.2">
      <c r="A153" s="112"/>
      <c r="B153" s="113"/>
      <c r="C153" s="114"/>
      <c r="D153" s="112"/>
      <c r="E153" s="9" t="s">
        <v>10</v>
      </c>
      <c r="F153" s="9" t="s">
        <v>11</v>
      </c>
      <c r="G153" s="9" t="s">
        <v>12</v>
      </c>
      <c r="H153" s="112"/>
      <c r="I153" s="9" t="s">
        <v>13</v>
      </c>
      <c r="J153" s="9" t="s">
        <v>14</v>
      </c>
      <c r="K153" s="9" t="s">
        <v>15</v>
      </c>
      <c r="L153" s="9" t="s">
        <v>16</v>
      </c>
    </row>
    <row r="154" spans="1:12" ht="17.25" customHeight="1" x14ac:dyDescent="0.2">
      <c r="A154" s="10">
        <v>1</v>
      </c>
      <c r="B154" s="116">
        <v>2</v>
      </c>
      <c r="C154" s="116"/>
      <c r="D154" s="10">
        <v>3</v>
      </c>
      <c r="E154" s="10">
        <v>4</v>
      </c>
      <c r="F154" s="10">
        <v>5</v>
      </c>
      <c r="G154" s="10">
        <v>6</v>
      </c>
      <c r="H154" s="10">
        <v>7</v>
      </c>
      <c r="I154" s="10">
        <v>12</v>
      </c>
      <c r="J154" s="10">
        <v>13</v>
      </c>
      <c r="K154" s="10">
        <v>14</v>
      </c>
      <c r="L154" s="10">
        <v>15</v>
      </c>
    </row>
    <row r="155" spans="1:12" ht="17.25" customHeight="1" x14ac:dyDescent="0.2">
      <c r="A155" s="117" t="s">
        <v>17</v>
      </c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</row>
    <row r="156" spans="1:12" ht="27" hidden="1" customHeight="1" x14ac:dyDescent="0.2">
      <c r="A156" s="63" t="s">
        <v>98</v>
      </c>
      <c r="B156" s="108" t="s">
        <v>97</v>
      </c>
      <c r="C156" s="108"/>
      <c r="D156" s="1"/>
      <c r="E156" s="2"/>
      <c r="F156" s="2"/>
      <c r="G156" s="2"/>
      <c r="H156" s="2"/>
      <c r="I156" s="2"/>
      <c r="J156" s="2"/>
      <c r="K156" s="2"/>
      <c r="L156" s="2"/>
    </row>
    <row r="157" spans="1:12" ht="24.75" customHeight="1" x14ac:dyDescent="0.2">
      <c r="A157" s="1" t="s">
        <v>99</v>
      </c>
      <c r="B157" s="108" t="s">
        <v>109</v>
      </c>
      <c r="C157" s="108"/>
      <c r="D157" s="1">
        <v>100</v>
      </c>
      <c r="E157" s="2">
        <v>14.6</v>
      </c>
      <c r="F157" s="2">
        <v>11.04</v>
      </c>
      <c r="G157" s="2">
        <v>3.78</v>
      </c>
      <c r="H157" s="2">
        <v>217</v>
      </c>
      <c r="I157" s="2">
        <v>119</v>
      </c>
      <c r="J157" s="2">
        <v>108</v>
      </c>
      <c r="K157" s="2">
        <v>18</v>
      </c>
      <c r="L157" s="2">
        <v>0</v>
      </c>
    </row>
    <row r="158" spans="1:12" s="60" customFormat="1" ht="24.75" customHeight="1" x14ac:dyDescent="0.2">
      <c r="A158" s="1" t="s">
        <v>100</v>
      </c>
      <c r="B158" s="135" t="s">
        <v>131</v>
      </c>
      <c r="C158" s="136"/>
      <c r="D158" s="1">
        <v>200</v>
      </c>
      <c r="E158" s="2">
        <v>5.3</v>
      </c>
      <c r="F158" s="2">
        <v>4.54</v>
      </c>
      <c r="G158" s="2">
        <v>19.760000000000002</v>
      </c>
      <c r="H158" s="2">
        <v>193.5</v>
      </c>
      <c r="I158" s="2">
        <v>18.600000000000001</v>
      </c>
      <c r="J158" s="2">
        <v>5.8</v>
      </c>
      <c r="K158" s="2">
        <v>14.3</v>
      </c>
      <c r="L158" s="2">
        <v>0.57999999999999996</v>
      </c>
    </row>
    <row r="159" spans="1:12" ht="17.25" customHeight="1" x14ac:dyDescent="0.2">
      <c r="A159" s="63" t="s">
        <v>86</v>
      </c>
      <c r="B159" s="108" t="s">
        <v>61</v>
      </c>
      <c r="C159" s="108"/>
      <c r="D159" s="1">
        <v>200</v>
      </c>
      <c r="E159" s="2">
        <v>0.3</v>
      </c>
      <c r="F159" s="2">
        <v>0</v>
      </c>
      <c r="G159" s="2">
        <v>32.83</v>
      </c>
      <c r="H159" s="2">
        <v>66.400000000000006</v>
      </c>
      <c r="I159" s="2">
        <v>11</v>
      </c>
      <c r="J159" s="2">
        <v>37</v>
      </c>
      <c r="K159" s="2">
        <v>14.5</v>
      </c>
      <c r="L159" s="2">
        <v>0.69</v>
      </c>
    </row>
    <row r="160" spans="1:12" ht="17.25" customHeight="1" x14ac:dyDescent="0.2">
      <c r="A160" s="1" t="s">
        <v>81</v>
      </c>
      <c r="B160" s="87" t="s">
        <v>119</v>
      </c>
      <c r="C160" s="88"/>
      <c r="D160" s="11">
        <v>50</v>
      </c>
      <c r="E160" s="2">
        <v>2.37</v>
      </c>
      <c r="F160" s="2">
        <v>0.3</v>
      </c>
      <c r="G160" s="2">
        <v>16</v>
      </c>
      <c r="H160" s="2">
        <v>70.900000000000006</v>
      </c>
      <c r="I160" s="2">
        <v>12</v>
      </c>
      <c r="J160" s="2">
        <v>4</v>
      </c>
      <c r="K160" s="2">
        <v>4</v>
      </c>
      <c r="L160" s="2">
        <v>0</v>
      </c>
    </row>
    <row r="161" spans="1:12" ht="17.25" customHeight="1" x14ac:dyDescent="0.2">
      <c r="A161" s="84" t="s">
        <v>42</v>
      </c>
      <c r="B161" s="85"/>
      <c r="C161" s="86"/>
      <c r="D161" s="12">
        <v>550</v>
      </c>
      <c r="E161" s="13">
        <f t="shared" ref="E161:L161" si="25">SUM(E156:E160)</f>
        <v>22.57</v>
      </c>
      <c r="F161" s="13">
        <f t="shared" si="25"/>
        <v>15.879999999999999</v>
      </c>
      <c r="G161" s="13">
        <f t="shared" si="25"/>
        <v>72.37</v>
      </c>
      <c r="H161" s="25">
        <f t="shared" ref="H161" si="26">(E161*4)+(F161*9)+(G161*4)</f>
        <v>522.68000000000006</v>
      </c>
      <c r="I161" s="13">
        <f t="shared" si="25"/>
        <v>160.6</v>
      </c>
      <c r="J161" s="13">
        <f t="shared" si="25"/>
        <v>154.80000000000001</v>
      </c>
      <c r="K161" s="13">
        <f t="shared" si="25"/>
        <v>50.8</v>
      </c>
      <c r="L161" s="13">
        <f t="shared" si="25"/>
        <v>1.27</v>
      </c>
    </row>
    <row r="162" spans="1:12" s="30" customFormat="1" ht="17.25" customHeight="1" x14ac:dyDescent="0.2">
      <c r="A162" s="6" t="s">
        <v>41</v>
      </c>
      <c r="B162" s="51"/>
      <c r="C162" s="51"/>
      <c r="D162" s="31"/>
      <c r="E162" s="33"/>
      <c r="F162" s="33"/>
      <c r="G162" s="33"/>
      <c r="H162" s="34"/>
      <c r="I162" s="33"/>
      <c r="J162" s="33"/>
      <c r="K162" s="33"/>
      <c r="L162" s="33"/>
    </row>
    <row r="163" spans="1:12" s="30" customFormat="1" ht="17.25" customHeight="1" x14ac:dyDescent="0.2">
      <c r="A163" s="79" t="s">
        <v>4</v>
      </c>
      <c r="B163" s="79" t="s">
        <v>5</v>
      </c>
      <c r="C163" s="79"/>
      <c r="D163" s="79" t="s">
        <v>6</v>
      </c>
      <c r="E163" s="83" t="s">
        <v>7</v>
      </c>
      <c r="F163" s="83"/>
      <c r="G163" s="83"/>
      <c r="H163" s="79" t="s">
        <v>8</v>
      </c>
      <c r="I163" s="83" t="s">
        <v>9</v>
      </c>
      <c r="J163" s="83"/>
      <c r="K163" s="83"/>
      <c r="L163" s="83"/>
    </row>
    <row r="164" spans="1:12" s="30" customFormat="1" ht="17.25" customHeight="1" x14ac:dyDescent="0.2">
      <c r="A164" s="80"/>
      <c r="B164" s="81"/>
      <c r="C164" s="82"/>
      <c r="D164" s="80"/>
      <c r="E164" s="35" t="s">
        <v>10</v>
      </c>
      <c r="F164" s="35" t="s">
        <v>11</v>
      </c>
      <c r="G164" s="35" t="s">
        <v>12</v>
      </c>
      <c r="H164" s="80"/>
      <c r="I164" s="35" t="s">
        <v>13</v>
      </c>
      <c r="J164" s="35" t="s">
        <v>14</v>
      </c>
      <c r="K164" s="35" t="s">
        <v>15</v>
      </c>
      <c r="L164" s="35" t="s">
        <v>16</v>
      </c>
    </row>
    <row r="165" spans="1:12" s="30" customFormat="1" ht="17.25" customHeight="1" x14ac:dyDescent="0.2">
      <c r="A165" s="36">
        <v>1</v>
      </c>
      <c r="B165" s="77">
        <v>2</v>
      </c>
      <c r="C165" s="77"/>
      <c r="D165" s="36">
        <v>3</v>
      </c>
      <c r="E165" s="36">
        <v>4</v>
      </c>
      <c r="F165" s="36">
        <v>5</v>
      </c>
      <c r="G165" s="36">
        <v>6</v>
      </c>
      <c r="H165" s="36">
        <v>7</v>
      </c>
      <c r="I165" s="36">
        <v>12</v>
      </c>
      <c r="J165" s="36">
        <v>13</v>
      </c>
      <c r="K165" s="36">
        <v>14</v>
      </c>
      <c r="L165" s="36">
        <v>15</v>
      </c>
    </row>
    <row r="166" spans="1:12" s="30" customFormat="1" ht="17.25" customHeight="1" x14ac:dyDescent="0.2">
      <c r="A166" s="78" t="s">
        <v>32</v>
      </c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</row>
    <row r="167" spans="1:12" s="30" customFormat="1" ht="17.25" customHeight="1" x14ac:dyDescent="0.2">
      <c r="A167" s="37" t="s">
        <v>43</v>
      </c>
      <c r="B167" s="75" t="s">
        <v>44</v>
      </c>
      <c r="C167" s="75"/>
      <c r="D167" s="46">
        <v>250</v>
      </c>
      <c r="E167" s="47">
        <v>5</v>
      </c>
      <c r="F167" s="47">
        <v>7</v>
      </c>
      <c r="G167" s="47">
        <v>15</v>
      </c>
      <c r="H167" s="47">
        <v>140</v>
      </c>
      <c r="I167" s="47">
        <v>34</v>
      </c>
      <c r="J167" s="47">
        <v>42</v>
      </c>
      <c r="K167" s="47">
        <v>20</v>
      </c>
      <c r="L167" s="47">
        <v>1</v>
      </c>
    </row>
    <row r="168" spans="1:12" s="30" customFormat="1" ht="17.25" customHeight="1" x14ac:dyDescent="0.2">
      <c r="A168" s="26" t="s">
        <v>25</v>
      </c>
      <c r="B168" s="76" t="s">
        <v>113</v>
      </c>
      <c r="C168" s="76"/>
      <c r="D168" s="26">
        <v>100</v>
      </c>
      <c r="E168" s="28">
        <v>12.6</v>
      </c>
      <c r="F168" s="28">
        <v>25.2</v>
      </c>
      <c r="G168" s="28">
        <v>0.36</v>
      </c>
      <c r="H168" s="28">
        <v>316.36799999999999</v>
      </c>
      <c r="I168" s="28">
        <v>31</v>
      </c>
      <c r="J168" s="28">
        <v>97</v>
      </c>
      <c r="K168" s="28">
        <v>13</v>
      </c>
      <c r="L168" s="28">
        <v>1</v>
      </c>
    </row>
    <row r="169" spans="1:12" s="30" customFormat="1" ht="17.25" customHeight="1" x14ac:dyDescent="0.2">
      <c r="A169" s="37" t="s">
        <v>36</v>
      </c>
      <c r="B169" s="103" t="s">
        <v>37</v>
      </c>
      <c r="C169" s="104"/>
      <c r="D169" s="38">
        <v>180</v>
      </c>
      <c r="E169" s="39">
        <v>10.8</v>
      </c>
      <c r="F169" s="39">
        <v>12.6</v>
      </c>
      <c r="G169" s="39">
        <v>59.4</v>
      </c>
      <c r="H169" s="39">
        <v>212.39999999999998</v>
      </c>
      <c r="I169" s="39">
        <v>36</v>
      </c>
      <c r="J169" s="39">
        <v>78</v>
      </c>
      <c r="K169" s="39">
        <v>26</v>
      </c>
      <c r="L169" s="39">
        <v>1</v>
      </c>
    </row>
    <row r="170" spans="1:12" s="30" customFormat="1" ht="17.25" customHeight="1" x14ac:dyDescent="0.2">
      <c r="A170" s="37" t="s">
        <v>48</v>
      </c>
      <c r="B170" s="75" t="s">
        <v>53</v>
      </c>
      <c r="C170" s="75"/>
      <c r="D170" s="38">
        <v>100</v>
      </c>
      <c r="E170" s="28">
        <v>4.28</v>
      </c>
      <c r="F170" s="28">
        <v>2.66</v>
      </c>
      <c r="G170" s="28">
        <v>26.49</v>
      </c>
      <c r="H170" s="28">
        <f>(E170*7)+(F170*9)+(G170*3.8)</f>
        <v>154.56200000000001</v>
      </c>
      <c r="I170" s="39">
        <v>3</v>
      </c>
      <c r="J170" s="39">
        <v>3</v>
      </c>
      <c r="K170" s="39">
        <v>2</v>
      </c>
      <c r="L170" s="39">
        <v>0</v>
      </c>
    </row>
    <row r="171" spans="1:12" s="30" customFormat="1" ht="17.25" customHeight="1" x14ac:dyDescent="0.2">
      <c r="A171" s="37" t="s">
        <v>24</v>
      </c>
      <c r="B171" s="76" t="s">
        <v>54</v>
      </c>
      <c r="C171" s="76"/>
      <c r="D171" s="38">
        <v>200</v>
      </c>
      <c r="E171" s="2">
        <v>3.8</v>
      </c>
      <c r="F171" s="2">
        <v>2.36</v>
      </c>
      <c r="G171" s="2">
        <v>23.55</v>
      </c>
      <c r="H171" s="2">
        <f t="shared" ref="H171" si="27">(E171*4)+(F171*9)+(G171*4)</f>
        <v>130.63999999999999</v>
      </c>
      <c r="I171" s="39">
        <v>12</v>
      </c>
      <c r="J171" s="39">
        <v>4</v>
      </c>
      <c r="K171" s="39">
        <v>4</v>
      </c>
      <c r="L171" s="39">
        <v>0</v>
      </c>
    </row>
    <row r="172" spans="1:12" s="30" customFormat="1" ht="17.25" customHeight="1" x14ac:dyDescent="0.2">
      <c r="A172" s="40" t="s">
        <v>26</v>
      </c>
      <c r="B172" s="76" t="s">
        <v>55</v>
      </c>
      <c r="C172" s="76"/>
      <c r="D172" s="26">
        <v>50</v>
      </c>
      <c r="E172" s="28">
        <v>4.28</v>
      </c>
      <c r="F172" s="28">
        <v>2.66</v>
      </c>
      <c r="G172" s="28">
        <v>26.49</v>
      </c>
      <c r="H172" s="28">
        <v>154.56200000000001</v>
      </c>
      <c r="I172" s="39">
        <v>7</v>
      </c>
      <c r="J172" s="39">
        <v>40</v>
      </c>
      <c r="K172" s="39">
        <v>11</v>
      </c>
      <c r="L172" s="39">
        <v>1</v>
      </c>
    </row>
    <row r="173" spans="1:12" ht="17.25" customHeight="1" x14ac:dyDescent="0.2">
      <c r="A173" s="41" t="s">
        <v>40</v>
      </c>
      <c r="B173" s="42"/>
      <c r="C173" s="42"/>
      <c r="D173" s="53">
        <f>SUM(D167:D172)</f>
        <v>880</v>
      </c>
      <c r="E173" s="45">
        <f t="shared" ref="E173:L173" si="28">E167+E168+E169+E170+E171+E172</f>
        <v>40.76</v>
      </c>
      <c r="F173" s="45">
        <f>F167+F168+F169+F170+F171+F172</f>
        <v>52.480000000000004</v>
      </c>
      <c r="G173" s="45">
        <f t="shared" si="28"/>
        <v>151.29</v>
      </c>
      <c r="H173" s="45">
        <f t="shared" si="28"/>
        <v>1108.5320000000002</v>
      </c>
      <c r="I173" s="45">
        <f>I167+I168+I169+I170+I171+I172</f>
        <v>123</v>
      </c>
      <c r="J173" s="45">
        <f t="shared" si="28"/>
        <v>264</v>
      </c>
      <c r="K173" s="45">
        <f t="shared" si="28"/>
        <v>76</v>
      </c>
      <c r="L173" s="45">
        <f t="shared" si="28"/>
        <v>4</v>
      </c>
    </row>
    <row r="174" spans="1:12" ht="17.25" customHeight="1" x14ac:dyDescent="0.25">
      <c r="A174" s="124" t="s">
        <v>116</v>
      </c>
      <c r="B174" s="125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</row>
    <row r="175" spans="1:12" ht="17.25" customHeight="1" x14ac:dyDescent="0.2">
      <c r="A175" s="6" t="s">
        <v>28</v>
      </c>
      <c r="E175" s="7" t="s">
        <v>0</v>
      </c>
      <c r="F175" s="93" t="s">
        <v>19</v>
      </c>
      <c r="G175" s="94"/>
      <c r="H175" s="94"/>
      <c r="I175" s="95"/>
      <c r="J175" s="95"/>
      <c r="K175" s="95"/>
      <c r="L175" s="95"/>
    </row>
    <row r="176" spans="1:12" ht="17.25" customHeight="1" x14ac:dyDescent="0.2">
      <c r="D176" s="109" t="s">
        <v>2</v>
      </c>
      <c r="E176" s="109"/>
      <c r="F176" s="8" t="s">
        <v>23</v>
      </c>
      <c r="I176" s="110"/>
      <c r="J176" s="110"/>
      <c r="K176" s="110"/>
      <c r="L176" s="110"/>
    </row>
    <row r="177" spans="1:12" ht="17.25" customHeight="1" x14ac:dyDescent="0.2">
      <c r="A177" s="111" t="s">
        <v>4</v>
      </c>
      <c r="B177" s="111" t="s">
        <v>5</v>
      </c>
      <c r="C177" s="111"/>
      <c r="D177" s="111" t="s">
        <v>6</v>
      </c>
      <c r="E177" s="115" t="s">
        <v>7</v>
      </c>
      <c r="F177" s="115"/>
      <c r="G177" s="115"/>
      <c r="H177" s="111" t="s">
        <v>8</v>
      </c>
      <c r="I177" s="115" t="s">
        <v>9</v>
      </c>
      <c r="J177" s="115"/>
      <c r="K177" s="115"/>
      <c r="L177" s="115"/>
    </row>
    <row r="178" spans="1:12" ht="17.25" customHeight="1" x14ac:dyDescent="0.2">
      <c r="A178" s="112"/>
      <c r="B178" s="113"/>
      <c r="C178" s="114"/>
      <c r="D178" s="112"/>
      <c r="E178" s="9" t="s">
        <v>10</v>
      </c>
      <c r="F178" s="9" t="s">
        <v>11</v>
      </c>
      <c r="G178" s="9" t="s">
        <v>12</v>
      </c>
      <c r="H178" s="112"/>
      <c r="I178" s="9" t="s">
        <v>13</v>
      </c>
      <c r="J178" s="9" t="s">
        <v>14</v>
      </c>
      <c r="K178" s="9" t="s">
        <v>15</v>
      </c>
      <c r="L178" s="9" t="s">
        <v>16</v>
      </c>
    </row>
    <row r="179" spans="1:12" ht="17.25" customHeight="1" x14ac:dyDescent="0.2">
      <c r="A179" s="10">
        <v>1</v>
      </c>
      <c r="B179" s="116">
        <v>2</v>
      </c>
      <c r="C179" s="116"/>
      <c r="D179" s="10">
        <v>3</v>
      </c>
      <c r="E179" s="10">
        <v>4</v>
      </c>
      <c r="F179" s="10">
        <v>5</v>
      </c>
      <c r="G179" s="10">
        <v>6</v>
      </c>
      <c r="H179" s="10">
        <v>7</v>
      </c>
      <c r="I179" s="10">
        <v>12</v>
      </c>
      <c r="J179" s="10">
        <v>13</v>
      </c>
      <c r="K179" s="10">
        <v>14</v>
      </c>
      <c r="L179" s="10">
        <v>15</v>
      </c>
    </row>
    <row r="180" spans="1:12" ht="17.25" customHeight="1" x14ac:dyDescent="0.2">
      <c r="A180" s="117" t="s">
        <v>62</v>
      </c>
      <c r="B180" s="117"/>
      <c r="C180" s="117"/>
      <c r="D180" s="117"/>
      <c r="E180" s="117"/>
      <c r="F180" s="117"/>
      <c r="G180" s="117"/>
      <c r="H180" s="117"/>
      <c r="I180" s="117"/>
      <c r="J180" s="117"/>
      <c r="K180" s="117"/>
      <c r="L180" s="117"/>
    </row>
    <row r="181" spans="1:12" ht="36.75" customHeight="1" x14ac:dyDescent="0.2">
      <c r="A181" s="1" t="s">
        <v>92</v>
      </c>
      <c r="B181" s="108" t="s">
        <v>138</v>
      </c>
      <c r="C181" s="108"/>
      <c r="D181" s="3">
        <v>100</v>
      </c>
      <c r="E181" s="73">
        <v>0.68</v>
      </c>
      <c r="F181" s="73">
        <v>0.16</v>
      </c>
      <c r="G181" s="73">
        <v>1.4</v>
      </c>
      <c r="H181" s="74">
        <v>8.3000000000000007</v>
      </c>
      <c r="I181" s="2">
        <v>132</v>
      </c>
      <c r="J181" s="2">
        <v>172</v>
      </c>
      <c r="K181" s="2">
        <v>27</v>
      </c>
      <c r="L181" s="2">
        <v>1</v>
      </c>
    </row>
    <row r="182" spans="1:12" s="29" customFormat="1" ht="17.25" customHeight="1" x14ac:dyDescent="0.2">
      <c r="A182" s="1" t="s">
        <v>101</v>
      </c>
      <c r="B182" s="108" t="s">
        <v>139</v>
      </c>
      <c r="C182" s="108"/>
      <c r="D182" s="1">
        <v>200</v>
      </c>
      <c r="E182" s="2">
        <v>11.92</v>
      </c>
      <c r="F182" s="2">
        <v>18.100000000000001</v>
      </c>
      <c r="G182" s="2">
        <v>45.3</v>
      </c>
      <c r="H182" s="2">
        <v>58</v>
      </c>
      <c r="I182" s="2">
        <v>41</v>
      </c>
      <c r="J182" s="2">
        <v>96</v>
      </c>
      <c r="K182" s="2">
        <v>33</v>
      </c>
      <c r="L182" s="2">
        <v>1</v>
      </c>
    </row>
    <row r="183" spans="1:12" ht="17.25" customHeight="1" x14ac:dyDescent="0.2">
      <c r="A183" s="1" t="s">
        <v>102</v>
      </c>
      <c r="B183" s="108" t="s">
        <v>133</v>
      </c>
      <c r="C183" s="108"/>
      <c r="D183" s="1">
        <v>200</v>
      </c>
      <c r="E183" s="2">
        <v>3.8</v>
      </c>
      <c r="F183" s="2">
        <v>2.36</v>
      </c>
      <c r="G183" s="2">
        <v>23.55</v>
      </c>
      <c r="H183" s="2">
        <f t="shared" ref="H183" si="29">(E183*4)+(F183*9)+(G183*4)</f>
        <v>130.63999999999999</v>
      </c>
      <c r="I183" s="2">
        <v>156</v>
      </c>
      <c r="J183" s="2">
        <v>147</v>
      </c>
      <c r="K183" s="2">
        <v>25</v>
      </c>
      <c r="L183" s="2">
        <v>1</v>
      </c>
    </row>
    <row r="184" spans="1:12" ht="17.25" customHeight="1" x14ac:dyDescent="0.2">
      <c r="A184" s="63" t="s">
        <v>81</v>
      </c>
      <c r="B184" s="108" t="s">
        <v>119</v>
      </c>
      <c r="C184" s="108"/>
      <c r="D184" s="1">
        <v>50</v>
      </c>
      <c r="E184" s="2">
        <v>3.94</v>
      </c>
      <c r="F184" s="2">
        <v>0.5</v>
      </c>
      <c r="G184" s="2">
        <v>24.16</v>
      </c>
      <c r="H184" s="15">
        <v>5</v>
      </c>
      <c r="I184" s="2">
        <v>12</v>
      </c>
      <c r="J184" s="2">
        <v>4</v>
      </c>
      <c r="K184" s="2">
        <v>4</v>
      </c>
      <c r="L184" s="2">
        <v>0</v>
      </c>
    </row>
    <row r="185" spans="1:12" s="21" customFormat="1" ht="17.25" hidden="1" customHeight="1" x14ac:dyDescent="0.2">
      <c r="A185" s="62" t="s">
        <v>24</v>
      </c>
      <c r="B185" s="137" t="s">
        <v>30</v>
      </c>
      <c r="C185" s="138"/>
      <c r="D185" s="27"/>
      <c r="E185" s="28"/>
      <c r="F185" s="28"/>
      <c r="G185" s="28"/>
      <c r="H185" s="28"/>
      <c r="I185" s="28"/>
      <c r="J185" s="28"/>
      <c r="K185" s="28"/>
      <c r="L185" s="28"/>
    </row>
    <row r="186" spans="1:12" ht="17.25" customHeight="1" x14ac:dyDescent="0.2">
      <c r="A186" s="84" t="s">
        <v>42</v>
      </c>
      <c r="B186" s="85"/>
      <c r="C186" s="86"/>
      <c r="D186" s="12">
        <v>550</v>
      </c>
      <c r="E186" s="13">
        <f t="shared" ref="E186:L186" si="30">SUM(E181:E185)</f>
        <v>20.34</v>
      </c>
      <c r="F186" s="13">
        <f t="shared" si="30"/>
        <v>21.12</v>
      </c>
      <c r="G186" s="13">
        <f t="shared" si="30"/>
        <v>94.41</v>
      </c>
      <c r="H186" s="25">
        <v>484.9</v>
      </c>
      <c r="I186" s="13">
        <f t="shared" si="30"/>
        <v>341</v>
      </c>
      <c r="J186" s="13">
        <f t="shared" si="30"/>
        <v>419</v>
      </c>
      <c r="K186" s="13">
        <f t="shared" si="30"/>
        <v>89</v>
      </c>
      <c r="L186" s="13">
        <f t="shared" si="30"/>
        <v>3</v>
      </c>
    </row>
    <row r="187" spans="1:12" s="30" customFormat="1" ht="17.25" customHeight="1" x14ac:dyDescent="0.2">
      <c r="A187" s="6" t="s">
        <v>41</v>
      </c>
      <c r="B187" s="51"/>
      <c r="C187" s="51"/>
      <c r="D187" s="31"/>
      <c r="E187" s="33"/>
      <c r="F187" s="33"/>
      <c r="G187" s="33"/>
      <c r="H187" s="34"/>
      <c r="I187" s="33"/>
      <c r="J187" s="33"/>
      <c r="K187" s="33"/>
      <c r="L187" s="33"/>
    </row>
    <row r="188" spans="1:12" s="30" customFormat="1" ht="17.25" customHeight="1" x14ac:dyDescent="0.2">
      <c r="A188" s="79" t="s">
        <v>4</v>
      </c>
      <c r="B188" s="79" t="s">
        <v>5</v>
      </c>
      <c r="C188" s="79"/>
      <c r="D188" s="79" t="s">
        <v>6</v>
      </c>
      <c r="E188" s="83" t="s">
        <v>7</v>
      </c>
      <c r="F188" s="83"/>
      <c r="G188" s="83"/>
      <c r="H188" s="79" t="s">
        <v>8</v>
      </c>
      <c r="I188" s="83" t="s">
        <v>9</v>
      </c>
      <c r="J188" s="83"/>
      <c r="K188" s="83"/>
      <c r="L188" s="83"/>
    </row>
    <row r="189" spans="1:12" s="30" customFormat="1" ht="17.25" customHeight="1" x14ac:dyDescent="0.2">
      <c r="A189" s="80"/>
      <c r="B189" s="81"/>
      <c r="C189" s="82"/>
      <c r="D189" s="80"/>
      <c r="E189" s="35" t="s">
        <v>10</v>
      </c>
      <c r="F189" s="35" t="s">
        <v>11</v>
      </c>
      <c r="G189" s="35" t="s">
        <v>12</v>
      </c>
      <c r="H189" s="80"/>
      <c r="I189" s="35" t="s">
        <v>13</v>
      </c>
      <c r="J189" s="35" t="s">
        <v>14</v>
      </c>
      <c r="K189" s="35" t="s">
        <v>15</v>
      </c>
      <c r="L189" s="35" t="s">
        <v>16</v>
      </c>
    </row>
    <row r="190" spans="1:12" s="30" customFormat="1" ht="17.25" customHeight="1" x14ac:dyDescent="0.2">
      <c r="A190" s="36">
        <v>1</v>
      </c>
      <c r="B190" s="77">
        <v>2</v>
      </c>
      <c r="C190" s="77"/>
      <c r="D190" s="36">
        <v>3</v>
      </c>
      <c r="E190" s="36">
        <v>4</v>
      </c>
      <c r="F190" s="36">
        <v>5</v>
      </c>
      <c r="G190" s="36">
        <v>6</v>
      </c>
      <c r="H190" s="36">
        <v>7</v>
      </c>
      <c r="I190" s="36">
        <v>12</v>
      </c>
      <c r="J190" s="36">
        <v>13</v>
      </c>
      <c r="K190" s="36">
        <v>14</v>
      </c>
      <c r="L190" s="36">
        <v>15</v>
      </c>
    </row>
    <row r="191" spans="1:12" s="30" customFormat="1" ht="17.25" customHeight="1" x14ac:dyDescent="0.2">
      <c r="A191" s="78" t="s">
        <v>32</v>
      </c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</row>
    <row r="192" spans="1:12" s="30" customFormat="1" ht="17.25" customHeight="1" x14ac:dyDescent="0.2">
      <c r="A192" s="37" t="s">
        <v>64</v>
      </c>
      <c r="B192" s="91" t="s">
        <v>65</v>
      </c>
      <c r="C192" s="92"/>
      <c r="D192" s="38">
        <v>250</v>
      </c>
      <c r="E192" s="39">
        <v>4</v>
      </c>
      <c r="F192" s="39">
        <v>4</v>
      </c>
      <c r="G192" s="39">
        <v>20</v>
      </c>
      <c r="H192" s="39">
        <v>128</v>
      </c>
      <c r="I192" s="39">
        <v>17</v>
      </c>
      <c r="J192" s="39">
        <v>52</v>
      </c>
      <c r="K192" s="39">
        <v>21</v>
      </c>
      <c r="L192" s="39">
        <v>1</v>
      </c>
    </row>
    <row r="193" spans="1:12" s="30" customFormat="1" ht="17.25" customHeight="1" x14ac:dyDescent="0.2">
      <c r="A193" s="37" t="s">
        <v>66</v>
      </c>
      <c r="B193" s="75" t="s">
        <v>112</v>
      </c>
      <c r="C193" s="75"/>
      <c r="D193" s="38">
        <v>200</v>
      </c>
      <c r="E193" s="39">
        <v>21.6</v>
      </c>
      <c r="F193" s="39">
        <v>26.6</v>
      </c>
      <c r="G193" s="39">
        <v>40</v>
      </c>
      <c r="H193" s="39">
        <v>430.79999999999995</v>
      </c>
      <c r="I193" s="39">
        <v>31</v>
      </c>
      <c r="J193" s="39">
        <v>191</v>
      </c>
      <c r="K193" s="39">
        <v>47</v>
      </c>
      <c r="L193" s="39">
        <v>3</v>
      </c>
    </row>
    <row r="194" spans="1:12" s="30" customFormat="1" ht="17.25" customHeight="1" x14ac:dyDescent="0.2">
      <c r="A194" s="37" t="s">
        <v>38</v>
      </c>
      <c r="B194" s="75" t="s">
        <v>39</v>
      </c>
      <c r="C194" s="75"/>
      <c r="D194" s="38">
        <v>100</v>
      </c>
      <c r="E194" s="39">
        <v>4</v>
      </c>
      <c r="F194" s="39">
        <v>0</v>
      </c>
      <c r="G194" s="39">
        <v>0.8</v>
      </c>
      <c r="H194" s="39">
        <v>19.04</v>
      </c>
      <c r="I194" s="39">
        <v>3</v>
      </c>
      <c r="J194" s="39">
        <v>3</v>
      </c>
      <c r="K194" s="39">
        <v>2</v>
      </c>
      <c r="L194" s="39">
        <v>0</v>
      </c>
    </row>
    <row r="195" spans="1:12" s="30" customFormat="1" ht="17.25" customHeight="1" x14ac:dyDescent="0.2">
      <c r="A195" s="37" t="s">
        <v>24</v>
      </c>
      <c r="B195" s="76" t="s">
        <v>54</v>
      </c>
      <c r="C195" s="76"/>
      <c r="D195" s="38">
        <v>200</v>
      </c>
      <c r="E195" s="2">
        <v>3.8</v>
      </c>
      <c r="F195" s="2">
        <v>2.36</v>
      </c>
      <c r="G195" s="2">
        <v>23.55</v>
      </c>
      <c r="H195" s="2">
        <f t="shared" ref="H195" si="31">(E195*4)+(F195*9)+(G195*4)</f>
        <v>130.63999999999999</v>
      </c>
      <c r="I195" s="39">
        <v>12</v>
      </c>
      <c r="J195" s="39">
        <v>4</v>
      </c>
      <c r="K195" s="39">
        <v>4</v>
      </c>
      <c r="L195" s="39">
        <v>0</v>
      </c>
    </row>
    <row r="196" spans="1:12" s="30" customFormat="1" ht="17.25" customHeight="1" x14ac:dyDescent="0.2">
      <c r="A196" s="40" t="s">
        <v>26</v>
      </c>
      <c r="B196" s="76" t="s">
        <v>55</v>
      </c>
      <c r="C196" s="76"/>
      <c r="D196" s="26">
        <v>50</v>
      </c>
      <c r="E196" s="28">
        <v>4.28</v>
      </c>
      <c r="F196" s="28">
        <v>2.66</v>
      </c>
      <c r="G196" s="28">
        <v>26.49</v>
      </c>
      <c r="H196" s="28">
        <v>154.56200000000001</v>
      </c>
      <c r="I196" s="39">
        <v>7</v>
      </c>
      <c r="J196" s="39">
        <v>40</v>
      </c>
      <c r="K196" s="39">
        <v>11</v>
      </c>
      <c r="L196" s="39">
        <v>1</v>
      </c>
    </row>
    <row r="197" spans="1:12" s="30" customFormat="1" ht="17.25" customHeight="1" x14ac:dyDescent="0.2">
      <c r="A197" s="41" t="s">
        <v>40</v>
      </c>
      <c r="B197" s="42"/>
      <c r="C197" s="42"/>
      <c r="D197" s="56">
        <f>SUM(D192:D196)</f>
        <v>800</v>
      </c>
      <c r="E197" s="45">
        <f t="shared" ref="E197:L197" si="32">E192+E193+E194+E195+E196</f>
        <v>37.68</v>
      </c>
      <c r="F197" s="45">
        <f t="shared" si="32"/>
        <v>35.620000000000005</v>
      </c>
      <c r="G197" s="45">
        <f t="shared" si="32"/>
        <v>110.83999999999999</v>
      </c>
      <c r="H197" s="45">
        <f t="shared" si="32"/>
        <v>863.04199999999992</v>
      </c>
      <c r="I197" s="45">
        <f t="shared" si="32"/>
        <v>70</v>
      </c>
      <c r="J197" s="45">
        <f t="shared" si="32"/>
        <v>290</v>
      </c>
      <c r="K197" s="45">
        <f t="shared" si="32"/>
        <v>85</v>
      </c>
      <c r="L197" s="45">
        <f t="shared" si="32"/>
        <v>5</v>
      </c>
    </row>
    <row r="198" spans="1:12" ht="17.25" customHeight="1" x14ac:dyDescent="0.2">
      <c r="I198" s="131"/>
      <c r="J198" s="131"/>
      <c r="K198" s="131"/>
      <c r="L198" s="131"/>
    </row>
    <row r="199" spans="1:12" ht="17.25" customHeight="1" x14ac:dyDescent="0.25">
      <c r="A199" s="124" t="s">
        <v>116</v>
      </c>
      <c r="B199" s="125"/>
      <c r="C199" s="125"/>
      <c r="D199" s="125"/>
      <c r="E199" s="125"/>
      <c r="F199" s="125"/>
      <c r="G199" s="125"/>
      <c r="H199" s="125"/>
      <c r="I199" s="125"/>
      <c r="J199" s="125"/>
      <c r="K199" s="125"/>
      <c r="L199" s="125"/>
    </row>
    <row r="200" spans="1:12" ht="17.25" customHeight="1" x14ac:dyDescent="0.2">
      <c r="A200" s="6" t="s">
        <v>28</v>
      </c>
      <c r="E200" s="7" t="s">
        <v>0</v>
      </c>
      <c r="F200" s="93" t="s">
        <v>20</v>
      </c>
      <c r="G200" s="94"/>
      <c r="H200" s="94"/>
      <c r="I200" s="95"/>
      <c r="J200" s="95"/>
      <c r="K200" s="95"/>
      <c r="L200" s="95"/>
    </row>
    <row r="201" spans="1:12" ht="17.25" customHeight="1" x14ac:dyDescent="0.2">
      <c r="D201" s="109" t="s">
        <v>2</v>
      </c>
      <c r="E201" s="109"/>
      <c r="F201" s="8" t="s">
        <v>23</v>
      </c>
      <c r="I201" s="110"/>
      <c r="J201" s="110"/>
      <c r="K201" s="110"/>
      <c r="L201" s="110"/>
    </row>
    <row r="202" spans="1:12" ht="17.25" customHeight="1" x14ac:dyDescent="0.2">
      <c r="A202" s="111" t="s">
        <v>4</v>
      </c>
      <c r="B202" s="111" t="s">
        <v>5</v>
      </c>
      <c r="C202" s="111"/>
      <c r="D202" s="111" t="s">
        <v>6</v>
      </c>
      <c r="E202" s="115" t="s">
        <v>7</v>
      </c>
      <c r="F202" s="115"/>
      <c r="G202" s="115"/>
      <c r="H202" s="111" t="s">
        <v>8</v>
      </c>
      <c r="I202" s="115" t="s">
        <v>9</v>
      </c>
      <c r="J202" s="115"/>
      <c r="K202" s="115"/>
      <c r="L202" s="115"/>
    </row>
    <row r="203" spans="1:12" ht="17.25" customHeight="1" x14ac:dyDescent="0.2">
      <c r="A203" s="112"/>
      <c r="B203" s="113"/>
      <c r="C203" s="114"/>
      <c r="D203" s="112"/>
      <c r="E203" s="9" t="s">
        <v>10</v>
      </c>
      <c r="F203" s="9" t="s">
        <v>11</v>
      </c>
      <c r="G203" s="9" t="s">
        <v>12</v>
      </c>
      <c r="H203" s="112"/>
      <c r="I203" s="9" t="s">
        <v>13</v>
      </c>
      <c r="J203" s="9" t="s">
        <v>14</v>
      </c>
      <c r="K203" s="9" t="s">
        <v>15</v>
      </c>
      <c r="L203" s="9" t="s">
        <v>16</v>
      </c>
    </row>
    <row r="204" spans="1:12" ht="17.25" customHeight="1" x14ac:dyDescent="0.2">
      <c r="A204" s="10">
        <v>1</v>
      </c>
      <c r="B204" s="116">
        <v>2</v>
      </c>
      <c r="C204" s="116"/>
      <c r="D204" s="10">
        <v>3</v>
      </c>
      <c r="E204" s="10">
        <v>4</v>
      </c>
      <c r="F204" s="10">
        <v>5</v>
      </c>
      <c r="G204" s="10">
        <v>6</v>
      </c>
      <c r="H204" s="10">
        <v>7</v>
      </c>
      <c r="I204" s="10">
        <v>12</v>
      </c>
      <c r="J204" s="10">
        <v>13</v>
      </c>
      <c r="K204" s="10">
        <v>14</v>
      </c>
      <c r="L204" s="10">
        <v>15</v>
      </c>
    </row>
    <row r="205" spans="1:12" ht="17.25" customHeight="1" x14ac:dyDescent="0.2">
      <c r="A205" s="117" t="s">
        <v>62</v>
      </c>
      <c r="B205" s="117"/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</row>
    <row r="206" spans="1:12" ht="33.75" customHeight="1" x14ac:dyDescent="0.2">
      <c r="A206" s="72" t="s">
        <v>103</v>
      </c>
      <c r="B206" s="139" t="s">
        <v>140</v>
      </c>
      <c r="C206" s="130"/>
      <c r="D206" s="38">
        <v>100</v>
      </c>
      <c r="E206" s="28">
        <v>4.28</v>
      </c>
      <c r="F206" s="28">
        <v>2.66</v>
      </c>
      <c r="G206" s="28">
        <v>26.49</v>
      </c>
      <c r="H206" s="28">
        <f>(E206*7)+(F206*9)+(G206*3.8)</f>
        <v>154.56200000000001</v>
      </c>
      <c r="I206" s="39">
        <v>3</v>
      </c>
      <c r="J206" s="39">
        <v>3</v>
      </c>
      <c r="K206" s="39">
        <v>2</v>
      </c>
      <c r="L206" s="39">
        <v>0</v>
      </c>
    </row>
    <row r="207" spans="1:12" s="60" customFormat="1" ht="17.25" customHeight="1" x14ac:dyDescent="0.2">
      <c r="A207" s="72" t="s">
        <v>104</v>
      </c>
      <c r="B207" s="99" t="s">
        <v>121</v>
      </c>
      <c r="C207" s="100"/>
      <c r="D207" s="24">
        <v>200</v>
      </c>
      <c r="E207" s="23">
        <v>2.96</v>
      </c>
      <c r="F207" s="22">
        <v>4.8</v>
      </c>
      <c r="G207" s="22">
        <v>22.4</v>
      </c>
      <c r="H207" s="2">
        <v>195.7</v>
      </c>
      <c r="I207" s="2">
        <v>20.3</v>
      </c>
      <c r="J207" s="2">
        <v>0.8</v>
      </c>
      <c r="K207" s="2">
        <v>0</v>
      </c>
      <c r="L207" s="2">
        <v>12.3</v>
      </c>
    </row>
    <row r="208" spans="1:12" s="60" customFormat="1" ht="17.25" customHeight="1" x14ac:dyDescent="0.2">
      <c r="A208" s="72" t="s">
        <v>105</v>
      </c>
      <c r="B208" s="101" t="s">
        <v>141</v>
      </c>
      <c r="C208" s="102"/>
      <c r="D208" s="24">
        <v>200</v>
      </c>
      <c r="E208" s="2">
        <v>3.8</v>
      </c>
      <c r="F208" s="2">
        <v>2.36</v>
      </c>
      <c r="G208" s="2">
        <v>23.55</v>
      </c>
      <c r="H208" s="2">
        <f t="shared" ref="H208" si="33">(E208*4)+(F208*9)+(G208*4)</f>
        <v>130.63999999999999</v>
      </c>
      <c r="I208" s="2">
        <v>14.5</v>
      </c>
      <c r="J208" s="2">
        <v>15.6</v>
      </c>
      <c r="K208" s="2">
        <v>5.6</v>
      </c>
      <c r="L208" s="2">
        <v>5.7</v>
      </c>
    </row>
    <row r="209" spans="1:12" ht="17.25" customHeight="1" x14ac:dyDescent="0.2">
      <c r="A209" s="67" t="s">
        <v>81</v>
      </c>
      <c r="B209" s="140" t="s">
        <v>119</v>
      </c>
      <c r="C209" s="141"/>
      <c r="D209" s="22">
        <v>50</v>
      </c>
      <c r="E209" s="22">
        <v>2.37</v>
      </c>
      <c r="F209" s="23">
        <v>0.3</v>
      </c>
      <c r="G209" s="22">
        <v>14.49</v>
      </c>
      <c r="H209" s="2">
        <v>70.900000000000006</v>
      </c>
      <c r="I209" s="2">
        <v>24</v>
      </c>
      <c r="J209" s="2">
        <v>38</v>
      </c>
      <c r="K209" s="2">
        <v>20</v>
      </c>
      <c r="L209" s="2">
        <v>1</v>
      </c>
    </row>
    <row r="210" spans="1:12" ht="17.25" customHeight="1" x14ac:dyDescent="0.2">
      <c r="A210" s="84" t="s">
        <v>42</v>
      </c>
      <c r="B210" s="85"/>
      <c r="C210" s="86"/>
      <c r="D210" s="59">
        <v>560</v>
      </c>
      <c r="E210" s="13">
        <f>SUM(E206:E209)</f>
        <v>13.41</v>
      </c>
      <c r="F210" s="13">
        <f>SUM(F206:F209)</f>
        <v>10.120000000000001</v>
      </c>
      <c r="G210" s="13">
        <f>SUM(G206:G209)</f>
        <v>86.929999999999993</v>
      </c>
      <c r="H210" s="25">
        <f>(E210*4)+(F210*9)+(G210*4)</f>
        <v>492.44</v>
      </c>
      <c r="I210" s="13">
        <f>SUM(I206:I209)</f>
        <v>61.8</v>
      </c>
      <c r="J210" s="13">
        <f>SUM(J206:J209)</f>
        <v>57.4</v>
      </c>
      <c r="K210" s="13">
        <f>SUM(K206:K209)</f>
        <v>27.6</v>
      </c>
      <c r="L210" s="13">
        <f>SUM(L206:L209)</f>
        <v>19</v>
      </c>
    </row>
    <row r="211" spans="1:12" s="30" customFormat="1" ht="17.25" customHeight="1" x14ac:dyDescent="0.2">
      <c r="A211" s="6" t="s">
        <v>41</v>
      </c>
      <c r="B211" s="31"/>
      <c r="C211" s="31"/>
      <c r="D211" s="32"/>
      <c r="E211" s="33"/>
      <c r="F211" s="33"/>
      <c r="G211" s="33"/>
      <c r="H211" s="34"/>
      <c r="I211" s="33"/>
      <c r="J211" s="33"/>
      <c r="K211" s="33"/>
      <c r="L211" s="33"/>
    </row>
    <row r="212" spans="1:12" s="30" customFormat="1" ht="17.25" customHeight="1" x14ac:dyDescent="0.2">
      <c r="A212" s="79" t="s">
        <v>4</v>
      </c>
      <c r="B212" s="79" t="s">
        <v>5</v>
      </c>
      <c r="C212" s="79"/>
      <c r="D212" s="79" t="s">
        <v>6</v>
      </c>
      <c r="E212" s="83" t="s">
        <v>7</v>
      </c>
      <c r="F212" s="83"/>
      <c r="G212" s="83"/>
      <c r="H212" s="79" t="s">
        <v>8</v>
      </c>
      <c r="I212" s="83" t="s">
        <v>9</v>
      </c>
      <c r="J212" s="83"/>
      <c r="K212" s="83"/>
      <c r="L212" s="83"/>
    </row>
    <row r="213" spans="1:12" s="30" customFormat="1" ht="17.25" customHeight="1" x14ac:dyDescent="0.2">
      <c r="A213" s="80"/>
      <c r="B213" s="81"/>
      <c r="C213" s="82"/>
      <c r="D213" s="80"/>
      <c r="E213" s="35" t="s">
        <v>10</v>
      </c>
      <c r="F213" s="35" t="s">
        <v>11</v>
      </c>
      <c r="G213" s="35" t="s">
        <v>12</v>
      </c>
      <c r="H213" s="80"/>
      <c r="I213" s="35" t="s">
        <v>13</v>
      </c>
      <c r="J213" s="35" t="s">
        <v>14</v>
      </c>
      <c r="K213" s="35" t="s">
        <v>15</v>
      </c>
      <c r="L213" s="35" t="s">
        <v>16</v>
      </c>
    </row>
    <row r="214" spans="1:12" s="30" customFormat="1" ht="17.25" customHeight="1" x14ac:dyDescent="0.2">
      <c r="A214" s="36">
        <v>1</v>
      </c>
      <c r="B214" s="77">
        <v>2</v>
      </c>
      <c r="C214" s="77"/>
      <c r="D214" s="36">
        <v>3</v>
      </c>
      <c r="E214" s="36">
        <v>4</v>
      </c>
      <c r="F214" s="36">
        <v>5</v>
      </c>
      <c r="G214" s="36">
        <v>6</v>
      </c>
      <c r="H214" s="36">
        <v>7</v>
      </c>
      <c r="I214" s="36">
        <v>12</v>
      </c>
      <c r="J214" s="36">
        <v>13</v>
      </c>
      <c r="K214" s="36">
        <v>14</v>
      </c>
      <c r="L214" s="36">
        <v>15</v>
      </c>
    </row>
    <row r="215" spans="1:12" s="30" customFormat="1" ht="17.25" customHeight="1" x14ac:dyDescent="0.2">
      <c r="A215" s="78" t="s">
        <v>32</v>
      </c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</row>
    <row r="216" spans="1:12" s="30" customFormat="1" ht="17.25" customHeight="1" x14ac:dyDescent="0.2">
      <c r="A216" s="37" t="s">
        <v>56</v>
      </c>
      <c r="B216" s="75" t="s">
        <v>57</v>
      </c>
      <c r="C216" s="75"/>
      <c r="D216" s="38">
        <v>250</v>
      </c>
      <c r="E216" s="39">
        <v>6.9</v>
      </c>
      <c r="F216" s="39">
        <v>6.9</v>
      </c>
      <c r="G216" s="39">
        <v>19.100000000000001</v>
      </c>
      <c r="H216" s="39">
        <f>(G216*3.8)+(F216*9)+(E216*4)</f>
        <v>162.28</v>
      </c>
      <c r="I216" s="39">
        <v>16</v>
      </c>
      <c r="J216" s="39">
        <v>32</v>
      </c>
      <c r="K216" s="39">
        <v>8</v>
      </c>
      <c r="L216" s="39">
        <v>0</v>
      </c>
    </row>
    <row r="217" spans="1:12" s="30" customFormat="1" ht="17.25" customHeight="1" x14ac:dyDescent="0.2">
      <c r="A217" s="37" t="s">
        <v>67</v>
      </c>
      <c r="B217" s="75" t="s">
        <v>68</v>
      </c>
      <c r="C217" s="75"/>
      <c r="D217" s="38">
        <v>100</v>
      </c>
      <c r="E217" s="39">
        <v>25</v>
      </c>
      <c r="F217" s="39">
        <v>23.3</v>
      </c>
      <c r="G217" s="39">
        <v>23.3</v>
      </c>
      <c r="H217" s="39">
        <f t="shared" ref="H217:H219" si="34">(G217*3.8)+(F217*9)+(E217*4)</f>
        <v>398.24</v>
      </c>
      <c r="I217" s="39">
        <v>17</v>
      </c>
      <c r="J217" s="39">
        <v>13</v>
      </c>
      <c r="K217" s="39">
        <v>19</v>
      </c>
      <c r="L217" s="39">
        <v>1</v>
      </c>
    </row>
    <row r="218" spans="1:12" s="30" customFormat="1" ht="17.25" customHeight="1" x14ac:dyDescent="0.2">
      <c r="A218" s="37" t="s">
        <v>69</v>
      </c>
      <c r="B218" s="75" t="s">
        <v>70</v>
      </c>
      <c r="C218" s="75"/>
      <c r="D218" s="38">
        <v>180</v>
      </c>
      <c r="E218" s="39">
        <v>15</v>
      </c>
      <c r="F218" s="39">
        <v>15</v>
      </c>
      <c r="G218" s="39">
        <v>52.5</v>
      </c>
      <c r="H218" s="39">
        <f t="shared" si="34"/>
        <v>394.5</v>
      </c>
      <c r="I218" s="39">
        <v>7.2</v>
      </c>
      <c r="J218" s="39">
        <v>66</v>
      </c>
      <c r="K218" s="39">
        <v>21.6</v>
      </c>
      <c r="L218" s="39">
        <v>0</v>
      </c>
    </row>
    <row r="219" spans="1:12" s="30" customFormat="1" ht="17.25" customHeight="1" x14ac:dyDescent="0.2">
      <c r="A219" s="37" t="s">
        <v>27</v>
      </c>
      <c r="B219" s="75" t="s">
        <v>22</v>
      </c>
      <c r="C219" s="75"/>
      <c r="D219" s="38">
        <v>100</v>
      </c>
      <c r="E219" s="28">
        <v>1.66</v>
      </c>
      <c r="F219" s="28">
        <v>3.3</v>
      </c>
      <c r="G219" s="28">
        <v>5</v>
      </c>
      <c r="H219" s="39">
        <f t="shared" si="34"/>
        <v>55.34</v>
      </c>
      <c r="I219" s="39">
        <v>4</v>
      </c>
      <c r="J219" s="39">
        <v>13</v>
      </c>
      <c r="K219" s="39">
        <v>4</v>
      </c>
      <c r="L219" s="39">
        <v>0</v>
      </c>
    </row>
    <row r="220" spans="1:12" s="30" customFormat="1" ht="17.25" customHeight="1" x14ac:dyDescent="0.2">
      <c r="A220" s="37" t="s">
        <v>24</v>
      </c>
      <c r="B220" s="76" t="s">
        <v>54</v>
      </c>
      <c r="C220" s="76"/>
      <c r="D220" s="38">
        <v>200</v>
      </c>
      <c r="E220" s="2">
        <v>3.8</v>
      </c>
      <c r="F220" s="2">
        <v>2.36</v>
      </c>
      <c r="G220" s="2">
        <v>23.55</v>
      </c>
      <c r="H220" s="2">
        <f t="shared" ref="H220" si="35">(E220*4)+(F220*9)+(G220*4)</f>
        <v>130.63999999999999</v>
      </c>
      <c r="I220" s="39">
        <v>12</v>
      </c>
      <c r="J220" s="39">
        <v>4</v>
      </c>
      <c r="K220" s="39">
        <v>4</v>
      </c>
      <c r="L220" s="39">
        <v>0</v>
      </c>
    </row>
    <row r="221" spans="1:12" s="30" customFormat="1" ht="17.25" customHeight="1" x14ac:dyDescent="0.2">
      <c r="A221" s="40" t="s">
        <v>26</v>
      </c>
      <c r="B221" s="76" t="s">
        <v>55</v>
      </c>
      <c r="C221" s="76"/>
      <c r="D221" s="26">
        <v>50</v>
      </c>
      <c r="E221" s="28">
        <v>4.28</v>
      </c>
      <c r="F221" s="28">
        <v>2.66</v>
      </c>
      <c r="G221" s="28">
        <v>26.49</v>
      </c>
      <c r="H221" s="28">
        <f>(E221*7)+(F221*9)+(G221*3.8)</f>
        <v>154.56200000000001</v>
      </c>
      <c r="I221" s="39">
        <v>7</v>
      </c>
      <c r="J221" s="39">
        <v>40</v>
      </c>
      <c r="K221" s="39">
        <v>11</v>
      </c>
      <c r="L221" s="39">
        <v>1</v>
      </c>
    </row>
    <row r="222" spans="1:12" ht="17.25" customHeight="1" x14ac:dyDescent="0.2">
      <c r="A222" s="41" t="s">
        <v>40</v>
      </c>
      <c r="B222" s="42"/>
      <c r="C222" s="42"/>
      <c r="D222" s="57">
        <f>SUM(D216:D221)</f>
        <v>880</v>
      </c>
      <c r="E222" s="45">
        <f t="shared" ref="E222:L222" si="36">E216+E217+E218+E219+E220+E221</f>
        <v>56.639999999999993</v>
      </c>
      <c r="F222" s="45">
        <f t="shared" si="36"/>
        <v>53.519999999999996</v>
      </c>
      <c r="G222" s="45">
        <f t="shared" si="36"/>
        <v>149.94</v>
      </c>
      <c r="H222" s="45">
        <f t="shared" si="36"/>
        <v>1295.5619999999999</v>
      </c>
      <c r="I222" s="45">
        <f t="shared" si="36"/>
        <v>63.2</v>
      </c>
      <c r="J222" s="45">
        <f t="shared" si="36"/>
        <v>168</v>
      </c>
      <c r="K222" s="45">
        <f t="shared" si="36"/>
        <v>67.599999999999994</v>
      </c>
      <c r="L222" s="45">
        <f t="shared" si="36"/>
        <v>2</v>
      </c>
    </row>
    <row r="223" spans="1:12" ht="17.25" customHeight="1" x14ac:dyDescent="0.25">
      <c r="A223" s="124" t="s">
        <v>116</v>
      </c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5"/>
    </row>
    <row r="224" spans="1:12" ht="17.25" customHeight="1" x14ac:dyDescent="0.2">
      <c r="A224" s="6" t="s">
        <v>28</v>
      </c>
      <c r="E224" s="7" t="s">
        <v>0</v>
      </c>
      <c r="F224" s="93" t="s">
        <v>21</v>
      </c>
      <c r="G224" s="94"/>
      <c r="H224" s="94"/>
      <c r="I224" s="95"/>
      <c r="J224" s="95"/>
      <c r="K224" s="95"/>
      <c r="L224" s="95"/>
    </row>
    <row r="225" spans="1:12" ht="17.25" customHeight="1" x14ac:dyDescent="0.2">
      <c r="D225" s="109" t="s">
        <v>2</v>
      </c>
      <c r="E225" s="109"/>
      <c r="F225" s="8" t="s">
        <v>23</v>
      </c>
      <c r="I225" s="110"/>
      <c r="J225" s="110"/>
      <c r="K225" s="110"/>
      <c r="L225" s="110"/>
    </row>
    <row r="226" spans="1:12" ht="17.25" customHeight="1" x14ac:dyDescent="0.2">
      <c r="A226" s="111" t="s">
        <v>4</v>
      </c>
      <c r="B226" s="111" t="s">
        <v>5</v>
      </c>
      <c r="C226" s="111"/>
      <c r="D226" s="111" t="s">
        <v>6</v>
      </c>
      <c r="E226" s="115" t="s">
        <v>7</v>
      </c>
      <c r="F226" s="115"/>
      <c r="G226" s="115"/>
      <c r="H226" s="111" t="s">
        <v>8</v>
      </c>
      <c r="I226" s="115" t="s">
        <v>9</v>
      </c>
      <c r="J226" s="115"/>
      <c r="K226" s="115"/>
      <c r="L226" s="115"/>
    </row>
    <row r="227" spans="1:12" ht="17.25" customHeight="1" x14ac:dyDescent="0.2">
      <c r="A227" s="112"/>
      <c r="B227" s="113"/>
      <c r="C227" s="114"/>
      <c r="D227" s="112"/>
      <c r="E227" s="9" t="s">
        <v>10</v>
      </c>
      <c r="F227" s="9" t="s">
        <v>11</v>
      </c>
      <c r="G227" s="9" t="s">
        <v>12</v>
      </c>
      <c r="H227" s="112"/>
      <c r="I227" s="9" t="s">
        <v>13</v>
      </c>
      <c r="J227" s="9" t="s">
        <v>14</v>
      </c>
      <c r="K227" s="9" t="s">
        <v>15</v>
      </c>
      <c r="L227" s="9" t="s">
        <v>16</v>
      </c>
    </row>
    <row r="228" spans="1:12" ht="17.25" customHeight="1" x14ac:dyDescent="0.2">
      <c r="A228" s="10">
        <v>1</v>
      </c>
      <c r="B228" s="116">
        <v>2</v>
      </c>
      <c r="C228" s="116"/>
      <c r="D228" s="10">
        <v>3</v>
      </c>
      <c r="E228" s="10">
        <v>4</v>
      </c>
      <c r="F228" s="10">
        <v>5</v>
      </c>
      <c r="G228" s="10">
        <v>6</v>
      </c>
      <c r="H228" s="10">
        <v>7</v>
      </c>
      <c r="I228" s="10">
        <v>12</v>
      </c>
      <c r="J228" s="10">
        <v>13</v>
      </c>
      <c r="K228" s="10">
        <v>14</v>
      </c>
      <c r="L228" s="10">
        <v>15</v>
      </c>
    </row>
    <row r="229" spans="1:12" ht="17.25" customHeight="1" x14ac:dyDescent="0.2">
      <c r="A229" s="117" t="s">
        <v>62</v>
      </c>
      <c r="B229" s="117"/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</row>
    <row r="230" spans="1:12" ht="17.25" customHeight="1" x14ac:dyDescent="0.2">
      <c r="A230" s="63" t="s">
        <v>106</v>
      </c>
      <c r="B230" s="108" t="s">
        <v>142</v>
      </c>
      <c r="C230" s="108"/>
      <c r="D230" s="1">
        <v>170</v>
      </c>
      <c r="E230" s="2">
        <v>10.9</v>
      </c>
      <c r="F230" s="2">
        <v>15.3</v>
      </c>
      <c r="G230" s="2">
        <v>38.799999999999997</v>
      </c>
      <c r="H230" s="2">
        <f t="shared" ref="H230:H235" si="37">(E230*4)+(F230*9)+(G230*4)</f>
        <v>336.5</v>
      </c>
      <c r="I230" s="2">
        <v>200</v>
      </c>
      <c r="J230" s="2">
        <v>0</v>
      </c>
      <c r="K230" s="2">
        <v>9</v>
      </c>
      <c r="L230" s="2">
        <v>0</v>
      </c>
    </row>
    <row r="231" spans="1:12" ht="17.25" customHeight="1" x14ac:dyDescent="0.2">
      <c r="A231" s="2" t="s">
        <v>96</v>
      </c>
      <c r="B231" s="108" t="s">
        <v>143</v>
      </c>
      <c r="C231" s="108"/>
      <c r="D231" s="1">
        <v>100</v>
      </c>
      <c r="E231" s="2">
        <v>0.6</v>
      </c>
      <c r="F231" s="2">
        <v>0.6</v>
      </c>
      <c r="G231" s="2">
        <v>14.3</v>
      </c>
      <c r="H231" s="2">
        <f t="shared" si="37"/>
        <v>65</v>
      </c>
      <c r="I231" s="2">
        <v>20</v>
      </c>
      <c r="J231" s="2">
        <v>28</v>
      </c>
      <c r="K231" s="2">
        <v>8</v>
      </c>
      <c r="L231" s="2">
        <v>1</v>
      </c>
    </row>
    <row r="232" spans="1:12" s="60" customFormat="1" ht="17.25" customHeight="1" x14ac:dyDescent="0.2">
      <c r="A232" s="2" t="s">
        <v>107</v>
      </c>
      <c r="B232" s="89" t="s">
        <v>129</v>
      </c>
      <c r="C232" s="90"/>
      <c r="D232" s="1">
        <v>200</v>
      </c>
      <c r="E232" s="2">
        <v>0.2</v>
      </c>
      <c r="F232" s="2">
        <v>0</v>
      </c>
      <c r="G232" s="2">
        <v>9.1999999999999993</v>
      </c>
      <c r="H232" s="2">
        <v>150.1</v>
      </c>
      <c r="I232" s="2">
        <v>17.600000000000001</v>
      </c>
      <c r="J232" s="2">
        <v>14.3</v>
      </c>
      <c r="K232" s="2">
        <v>5.0999999999999996</v>
      </c>
      <c r="L232" s="2">
        <v>0.47</v>
      </c>
    </row>
    <row r="233" spans="1:12" ht="17.25" customHeight="1" x14ac:dyDescent="0.2">
      <c r="A233" s="63" t="s">
        <v>108</v>
      </c>
      <c r="B233" s="108" t="s">
        <v>114</v>
      </c>
      <c r="C233" s="108"/>
      <c r="D233" s="1">
        <v>40</v>
      </c>
      <c r="E233" s="2">
        <v>12.5</v>
      </c>
      <c r="F233" s="2">
        <v>10.9</v>
      </c>
      <c r="G233" s="2">
        <v>0.7</v>
      </c>
      <c r="H233" s="2">
        <f t="shared" si="37"/>
        <v>150.90000000000003</v>
      </c>
      <c r="I233" s="2">
        <v>41</v>
      </c>
      <c r="J233" s="2">
        <v>96</v>
      </c>
      <c r="K233" s="2">
        <v>33</v>
      </c>
      <c r="L233" s="2">
        <v>1</v>
      </c>
    </row>
    <row r="234" spans="1:12" ht="17.25" customHeight="1" x14ac:dyDescent="0.2">
      <c r="A234" s="1" t="s">
        <v>81</v>
      </c>
      <c r="B234" s="87" t="s">
        <v>119</v>
      </c>
      <c r="C234" s="88"/>
      <c r="D234" s="11">
        <v>40</v>
      </c>
      <c r="E234" s="2">
        <v>3.94</v>
      </c>
      <c r="F234" s="2">
        <v>0.5</v>
      </c>
      <c r="G234" s="2">
        <v>24.16</v>
      </c>
      <c r="H234" s="2">
        <f t="shared" si="37"/>
        <v>116.9</v>
      </c>
      <c r="I234" s="2">
        <v>11</v>
      </c>
      <c r="J234" s="2">
        <v>37</v>
      </c>
      <c r="K234" s="2">
        <v>14.5</v>
      </c>
      <c r="L234" s="2">
        <v>0.69</v>
      </c>
    </row>
    <row r="235" spans="1:12" ht="17.25" customHeight="1" x14ac:dyDescent="0.2">
      <c r="A235" s="84" t="s">
        <v>42</v>
      </c>
      <c r="B235" s="85"/>
      <c r="C235" s="86"/>
      <c r="D235" s="12">
        <v>550</v>
      </c>
      <c r="E235" s="13">
        <f>SUM(E230:E234)</f>
        <v>28.14</v>
      </c>
      <c r="F235" s="13">
        <f>SUM(F230:F234)</f>
        <v>27.3</v>
      </c>
      <c r="G235" s="13">
        <f>SUM(G230:G234)</f>
        <v>87.16</v>
      </c>
      <c r="H235" s="25">
        <f t="shared" si="37"/>
        <v>706.9</v>
      </c>
      <c r="I235" s="13">
        <f>SUM(I230:I234)</f>
        <v>289.60000000000002</v>
      </c>
      <c r="J235" s="13">
        <f>SUM(J230:J234)</f>
        <v>175.3</v>
      </c>
      <c r="K235" s="13">
        <f>SUM(K230:K234)</f>
        <v>69.599999999999994</v>
      </c>
      <c r="L235" s="13">
        <f>SUM(L230:L234)</f>
        <v>3.1599999999999997</v>
      </c>
    </row>
    <row r="236" spans="1:12" s="30" customFormat="1" ht="17.25" customHeight="1" x14ac:dyDescent="0.2">
      <c r="A236" s="6" t="s">
        <v>41</v>
      </c>
      <c r="B236" s="51"/>
      <c r="C236" s="51"/>
      <c r="D236" s="31"/>
      <c r="E236" s="33"/>
      <c r="F236" s="33"/>
      <c r="G236" s="33"/>
      <c r="H236" s="34"/>
      <c r="I236" s="33"/>
      <c r="J236" s="33"/>
      <c r="K236" s="33"/>
      <c r="L236" s="33"/>
    </row>
    <row r="237" spans="1:12" s="30" customFormat="1" ht="17.25" customHeight="1" x14ac:dyDescent="0.2">
      <c r="A237" s="79" t="s">
        <v>4</v>
      </c>
      <c r="B237" s="79" t="s">
        <v>5</v>
      </c>
      <c r="C237" s="79"/>
      <c r="D237" s="79" t="s">
        <v>6</v>
      </c>
      <c r="E237" s="83" t="s">
        <v>7</v>
      </c>
      <c r="F237" s="83"/>
      <c r="G237" s="83"/>
      <c r="H237" s="79" t="s">
        <v>8</v>
      </c>
      <c r="I237" s="83" t="s">
        <v>9</v>
      </c>
      <c r="J237" s="83"/>
      <c r="K237" s="83"/>
      <c r="L237" s="83"/>
    </row>
    <row r="238" spans="1:12" s="30" customFormat="1" ht="17.25" customHeight="1" x14ac:dyDescent="0.2">
      <c r="A238" s="80"/>
      <c r="B238" s="81"/>
      <c r="C238" s="82"/>
      <c r="D238" s="80"/>
      <c r="E238" s="35" t="s">
        <v>10</v>
      </c>
      <c r="F238" s="35" t="s">
        <v>11</v>
      </c>
      <c r="G238" s="35" t="s">
        <v>12</v>
      </c>
      <c r="H238" s="80"/>
      <c r="I238" s="35" t="s">
        <v>13</v>
      </c>
      <c r="J238" s="35" t="s">
        <v>14</v>
      </c>
      <c r="K238" s="35" t="s">
        <v>15</v>
      </c>
      <c r="L238" s="35" t="s">
        <v>16</v>
      </c>
    </row>
    <row r="239" spans="1:12" s="30" customFormat="1" ht="17.25" customHeight="1" x14ac:dyDescent="0.2">
      <c r="A239" s="36">
        <v>1</v>
      </c>
      <c r="B239" s="77">
        <v>2</v>
      </c>
      <c r="C239" s="77"/>
      <c r="D239" s="36">
        <v>3</v>
      </c>
      <c r="E239" s="36">
        <v>4</v>
      </c>
      <c r="F239" s="36">
        <v>5</v>
      </c>
      <c r="G239" s="36">
        <v>6</v>
      </c>
      <c r="H239" s="36">
        <v>7</v>
      </c>
      <c r="I239" s="36">
        <v>12</v>
      </c>
      <c r="J239" s="36">
        <v>0</v>
      </c>
      <c r="K239" s="36">
        <v>14</v>
      </c>
      <c r="L239" s="36">
        <v>15</v>
      </c>
    </row>
    <row r="240" spans="1:12" s="30" customFormat="1" ht="15" customHeight="1" x14ac:dyDescent="0.2">
      <c r="A240" s="96" t="s">
        <v>32</v>
      </c>
      <c r="B240" s="97"/>
      <c r="C240" s="97"/>
      <c r="D240" s="97"/>
      <c r="E240" s="97"/>
      <c r="F240" s="97"/>
      <c r="G240" s="97"/>
      <c r="H240" s="97"/>
      <c r="I240" s="97"/>
      <c r="J240" s="97"/>
      <c r="K240" s="97"/>
      <c r="L240" s="98"/>
    </row>
    <row r="241" spans="1:12" s="30" customFormat="1" x14ac:dyDescent="0.2">
      <c r="A241" s="37" t="s">
        <v>115</v>
      </c>
      <c r="B241" s="91" t="s">
        <v>144</v>
      </c>
      <c r="C241" s="92"/>
      <c r="D241" s="58">
        <v>200</v>
      </c>
      <c r="E241" s="39">
        <v>14.5</v>
      </c>
      <c r="F241" s="39">
        <v>5.3</v>
      </c>
      <c r="G241" s="39">
        <v>11.5</v>
      </c>
      <c r="H241" s="39">
        <v>120.88</v>
      </c>
      <c r="I241" s="39">
        <v>32.1</v>
      </c>
      <c r="J241" s="39">
        <v>0.18</v>
      </c>
      <c r="K241" s="39">
        <v>0</v>
      </c>
      <c r="L241" s="39">
        <v>10</v>
      </c>
    </row>
    <row r="242" spans="1:12" s="30" customFormat="1" ht="17.25" customHeight="1" x14ac:dyDescent="0.2">
      <c r="A242" s="37" t="s">
        <v>71</v>
      </c>
      <c r="B242" s="75" t="s">
        <v>111</v>
      </c>
      <c r="C242" s="75"/>
      <c r="D242" s="38">
        <v>100</v>
      </c>
      <c r="E242" s="39">
        <v>11.6</v>
      </c>
      <c r="F242" s="39">
        <v>12.5</v>
      </c>
      <c r="G242" s="39">
        <v>11.6</v>
      </c>
      <c r="H242" s="39">
        <f t="shared" ref="H242:H244" si="38">(G242*3.8)+(F242*9)+(E242*4)</f>
        <v>202.98</v>
      </c>
      <c r="I242" s="39">
        <v>15</v>
      </c>
      <c r="J242" s="39">
        <v>106</v>
      </c>
      <c r="K242" s="39">
        <v>19</v>
      </c>
      <c r="L242" s="39">
        <v>2</v>
      </c>
    </row>
    <row r="243" spans="1:12" s="30" customFormat="1" ht="17.25" customHeight="1" x14ac:dyDescent="0.2">
      <c r="A243" s="37" t="s">
        <v>72</v>
      </c>
      <c r="B243" s="75" t="s">
        <v>73</v>
      </c>
      <c r="C243" s="75"/>
      <c r="D243" s="38">
        <v>180</v>
      </c>
      <c r="E243" s="39">
        <v>14.4</v>
      </c>
      <c r="F243" s="39">
        <v>10.8</v>
      </c>
      <c r="G243" s="39">
        <v>12.9</v>
      </c>
      <c r="H243" s="39">
        <f t="shared" si="38"/>
        <v>203.82</v>
      </c>
      <c r="I243" s="39">
        <v>4</v>
      </c>
      <c r="J243" s="39">
        <v>2</v>
      </c>
      <c r="K243" s="39">
        <v>0</v>
      </c>
      <c r="L243" s="39">
        <v>0</v>
      </c>
    </row>
    <row r="244" spans="1:12" s="30" customFormat="1" ht="17.25" customHeight="1" x14ac:dyDescent="0.2">
      <c r="A244" s="37" t="s">
        <v>38</v>
      </c>
      <c r="B244" s="75" t="s">
        <v>53</v>
      </c>
      <c r="C244" s="75"/>
      <c r="D244" s="38">
        <v>100</v>
      </c>
      <c r="E244" s="39">
        <v>4</v>
      </c>
      <c r="F244" s="39">
        <v>0</v>
      </c>
      <c r="G244" s="39">
        <v>0.8</v>
      </c>
      <c r="H244" s="39">
        <f t="shared" si="38"/>
        <v>19.04</v>
      </c>
      <c r="I244" s="39">
        <v>4</v>
      </c>
      <c r="J244" s="39">
        <v>4</v>
      </c>
      <c r="K244" s="39">
        <v>3</v>
      </c>
      <c r="L244" s="39">
        <v>0</v>
      </c>
    </row>
    <row r="245" spans="1:12" s="30" customFormat="1" ht="17.25" customHeight="1" x14ac:dyDescent="0.2">
      <c r="A245" s="37" t="s">
        <v>24</v>
      </c>
      <c r="B245" s="76" t="s">
        <v>54</v>
      </c>
      <c r="C245" s="76"/>
      <c r="D245" s="38">
        <v>200</v>
      </c>
      <c r="E245" s="2">
        <v>3.8</v>
      </c>
      <c r="F245" s="2">
        <v>2.36</v>
      </c>
      <c r="G245" s="2">
        <v>23.55</v>
      </c>
      <c r="H245" s="2">
        <f t="shared" ref="H245" si="39">(E245*4)+(F245*9)+(G245*4)</f>
        <v>130.63999999999999</v>
      </c>
      <c r="I245" s="39">
        <v>12</v>
      </c>
      <c r="J245" s="39">
        <v>4</v>
      </c>
      <c r="K245" s="39">
        <v>4</v>
      </c>
      <c r="L245" s="39">
        <v>0</v>
      </c>
    </row>
    <row r="246" spans="1:12" s="30" customFormat="1" ht="17.25" customHeight="1" x14ac:dyDescent="0.2">
      <c r="A246" s="40" t="s">
        <v>26</v>
      </c>
      <c r="B246" s="76" t="s">
        <v>29</v>
      </c>
      <c r="C246" s="76"/>
      <c r="D246" s="26">
        <v>50</v>
      </c>
      <c r="E246" s="28">
        <v>4.28</v>
      </c>
      <c r="F246" s="28">
        <v>2.66</v>
      </c>
      <c r="G246" s="28">
        <v>26.49</v>
      </c>
      <c r="H246" s="28">
        <f>(E246*7)+(F246*9)+(G246*3.8)</f>
        <v>154.56200000000001</v>
      </c>
      <c r="I246" s="39">
        <v>7</v>
      </c>
      <c r="J246" s="39">
        <v>40</v>
      </c>
      <c r="K246" s="39">
        <v>11</v>
      </c>
      <c r="L246" s="39">
        <v>1</v>
      </c>
    </row>
    <row r="247" spans="1:12" s="20" customFormat="1" ht="17.25" customHeight="1" x14ac:dyDescent="0.2">
      <c r="A247" s="41" t="s">
        <v>40</v>
      </c>
      <c r="B247" s="42"/>
      <c r="C247" s="42"/>
      <c r="D247" s="53">
        <v>830</v>
      </c>
      <c r="E247" s="45">
        <f t="shared" ref="E247:L247" si="40">E241+E242+E243+E244+E245+E246</f>
        <v>52.58</v>
      </c>
      <c r="F247" s="45">
        <f t="shared" si="40"/>
        <v>33.620000000000005</v>
      </c>
      <c r="G247" s="45">
        <f t="shared" si="40"/>
        <v>86.839999999999989</v>
      </c>
      <c r="H247" s="45">
        <f t="shared" si="40"/>
        <v>831.92200000000003</v>
      </c>
      <c r="I247" s="45">
        <f t="shared" si="40"/>
        <v>74.099999999999994</v>
      </c>
      <c r="J247" s="45">
        <f t="shared" si="40"/>
        <v>156.18</v>
      </c>
      <c r="K247" s="45">
        <f t="shared" si="40"/>
        <v>37</v>
      </c>
      <c r="L247" s="45">
        <f t="shared" si="40"/>
        <v>13</v>
      </c>
    </row>
    <row r="248" spans="1:12" ht="11.25" customHeight="1" x14ac:dyDescent="0.2"/>
    <row r="249" spans="1:12" ht="11.25" customHeight="1" x14ac:dyDescent="0.2">
      <c r="B249" s="16"/>
      <c r="H249" s="16"/>
    </row>
    <row r="250" spans="1:12" ht="11.25" customHeight="1" x14ac:dyDescent="0.2">
      <c r="A250" s="17"/>
      <c r="B250" s="17"/>
      <c r="C250" s="17"/>
      <c r="F250" s="18"/>
      <c r="G250" s="6"/>
    </row>
    <row r="252" spans="1:12" x14ac:dyDescent="0.2">
      <c r="A252" s="14"/>
    </row>
  </sheetData>
  <mergeCells count="327">
    <mergeCell ref="B185:C185"/>
    <mergeCell ref="B228:C228"/>
    <mergeCell ref="A229:L229"/>
    <mergeCell ref="B230:C230"/>
    <mergeCell ref="B231:C231"/>
    <mergeCell ref="H226:H227"/>
    <mergeCell ref="I226:L226"/>
    <mergeCell ref="A223:L223"/>
    <mergeCell ref="B204:C204"/>
    <mergeCell ref="A205:L205"/>
    <mergeCell ref="B206:C206"/>
    <mergeCell ref="B209:C209"/>
    <mergeCell ref="D201:E201"/>
    <mergeCell ref="I201:L201"/>
    <mergeCell ref="A202:A203"/>
    <mergeCell ref="B202:C203"/>
    <mergeCell ref="D202:D203"/>
    <mergeCell ref="E202:G202"/>
    <mergeCell ref="H202:H203"/>
    <mergeCell ref="I202:L202"/>
    <mergeCell ref="I198:L198"/>
    <mergeCell ref="A199:L199"/>
    <mergeCell ref="A186:C186"/>
    <mergeCell ref="A188:A189"/>
    <mergeCell ref="B188:C189"/>
    <mergeCell ref="D188:D189"/>
    <mergeCell ref="E188:G188"/>
    <mergeCell ref="H188:H189"/>
    <mergeCell ref="I188:L188"/>
    <mergeCell ref="B190:C190"/>
    <mergeCell ref="B233:C233"/>
    <mergeCell ref="A226:A227"/>
    <mergeCell ref="B226:C227"/>
    <mergeCell ref="D226:D227"/>
    <mergeCell ref="E226:G226"/>
    <mergeCell ref="F224:H224"/>
    <mergeCell ref="I224:L224"/>
    <mergeCell ref="D225:E225"/>
    <mergeCell ref="I225:L225"/>
    <mergeCell ref="A191:L191"/>
    <mergeCell ref="B192:C192"/>
    <mergeCell ref="B193:C193"/>
    <mergeCell ref="B194:C194"/>
    <mergeCell ref="B195:C195"/>
    <mergeCell ref="B196:C196"/>
    <mergeCell ref="A212:A213"/>
    <mergeCell ref="B212:C213"/>
    <mergeCell ref="D212:D213"/>
    <mergeCell ref="B179:C179"/>
    <mergeCell ref="A180:L180"/>
    <mergeCell ref="B181:C181"/>
    <mergeCell ref="B183:C183"/>
    <mergeCell ref="B184:C184"/>
    <mergeCell ref="B182:C182"/>
    <mergeCell ref="D176:E176"/>
    <mergeCell ref="I176:L176"/>
    <mergeCell ref="A177:A178"/>
    <mergeCell ref="B177:C178"/>
    <mergeCell ref="D177:D178"/>
    <mergeCell ref="E177:G177"/>
    <mergeCell ref="H177:H178"/>
    <mergeCell ref="I177:L177"/>
    <mergeCell ref="A174:L174"/>
    <mergeCell ref="F175:H175"/>
    <mergeCell ref="I175:L175"/>
    <mergeCell ref="D152:D153"/>
    <mergeCell ref="E152:G152"/>
    <mergeCell ref="H152:H153"/>
    <mergeCell ref="I152:L152"/>
    <mergeCell ref="B154:C154"/>
    <mergeCell ref="A155:L155"/>
    <mergeCell ref="A161:C161"/>
    <mergeCell ref="A166:L166"/>
    <mergeCell ref="B167:C167"/>
    <mergeCell ref="B168:C168"/>
    <mergeCell ref="B169:C169"/>
    <mergeCell ref="B170:C170"/>
    <mergeCell ref="B171:C171"/>
    <mergeCell ref="B172:C172"/>
    <mergeCell ref="A163:A164"/>
    <mergeCell ref="B163:C164"/>
    <mergeCell ref="D163:D164"/>
    <mergeCell ref="E163:G163"/>
    <mergeCell ref="H163:H164"/>
    <mergeCell ref="I163:L163"/>
    <mergeCell ref="B165:C165"/>
    <mergeCell ref="B140:C140"/>
    <mergeCell ref="A141:L141"/>
    <mergeCell ref="B142:C142"/>
    <mergeCell ref="B143:C143"/>
    <mergeCell ref="B144:C144"/>
    <mergeCell ref="B145:C145"/>
    <mergeCell ref="B157:C157"/>
    <mergeCell ref="B159:C159"/>
    <mergeCell ref="B160:C160"/>
    <mergeCell ref="B146:C146"/>
    <mergeCell ref="B147:C147"/>
    <mergeCell ref="A152:A153"/>
    <mergeCell ref="B152:C153"/>
    <mergeCell ref="B156:C156"/>
    <mergeCell ref="A149:L149"/>
    <mergeCell ref="F150:H150"/>
    <mergeCell ref="I150:L150"/>
    <mergeCell ref="D151:E151"/>
    <mergeCell ref="I151:L151"/>
    <mergeCell ref="B158:C158"/>
    <mergeCell ref="B108:C108"/>
    <mergeCell ref="B109:C109"/>
    <mergeCell ref="B110:C110"/>
    <mergeCell ref="B107:C107"/>
    <mergeCell ref="I127:L127"/>
    <mergeCell ref="B132:C132"/>
    <mergeCell ref="I125:L125"/>
    <mergeCell ref="A124:L124"/>
    <mergeCell ref="F125:H125"/>
    <mergeCell ref="A111:C111"/>
    <mergeCell ref="A113:A114"/>
    <mergeCell ref="B113:C114"/>
    <mergeCell ref="D113:D114"/>
    <mergeCell ref="E113:G113"/>
    <mergeCell ref="H113:H114"/>
    <mergeCell ref="I113:L113"/>
    <mergeCell ref="B115:C115"/>
    <mergeCell ref="A116:L116"/>
    <mergeCell ref="B117:C117"/>
    <mergeCell ref="B118:C118"/>
    <mergeCell ref="B119:C119"/>
    <mergeCell ref="B120:C120"/>
    <mergeCell ref="B121:C121"/>
    <mergeCell ref="H127:H128"/>
    <mergeCell ref="D102:D103"/>
    <mergeCell ref="E102:G102"/>
    <mergeCell ref="H102:H103"/>
    <mergeCell ref="I102:L102"/>
    <mergeCell ref="A105:L105"/>
    <mergeCell ref="B106:C106"/>
    <mergeCell ref="B104:C104"/>
    <mergeCell ref="A102:A103"/>
    <mergeCell ref="B102:C103"/>
    <mergeCell ref="I98:L98"/>
    <mergeCell ref="A99:L99"/>
    <mergeCell ref="F100:H100"/>
    <mergeCell ref="I100:L100"/>
    <mergeCell ref="D101:E101"/>
    <mergeCell ref="I101:L101"/>
    <mergeCell ref="A86:C86"/>
    <mergeCell ref="B79:C79"/>
    <mergeCell ref="A80:L80"/>
    <mergeCell ref="B81:C81"/>
    <mergeCell ref="B82:C82"/>
    <mergeCell ref="B83:C83"/>
    <mergeCell ref="B84:C84"/>
    <mergeCell ref="I88:L88"/>
    <mergeCell ref="B90:C90"/>
    <mergeCell ref="A91:L91"/>
    <mergeCell ref="B92:C92"/>
    <mergeCell ref="B93:C93"/>
    <mergeCell ref="B94:C94"/>
    <mergeCell ref="B95:C95"/>
    <mergeCell ref="B96:C96"/>
    <mergeCell ref="I76:L76"/>
    <mergeCell ref="A77:A78"/>
    <mergeCell ref="B77:C78"/>
    <mergeCell ref="D77:D78"/>
    <mergeCell ref="E77:G77"/>
    <mergeCell ref="H77:H78"/>
    <mergeCell ref="I77:L77"/>
    <mergeCell ref="I73:L73"/>
    <mergeCell ref="A74:L74"/>
    <mergeCell ref="F75:H75"/>
    <mergeCell ref="I75:L75"/>
    <mergeCell ref="B55:C55"/>
    <mergeCell ref="A56:L56"/>
    <mergeCell ref="B57:C57"/>
    <mergeCell ref="B58:C58"/>
    <mergeCell ref="B59:C59"/>
    <mergeCell ref="A61:C61"/>
    <mergeCell ref="A53:A54"/>
    <mergeCell ref="B53:C54"/>
    <mergeCell ref="D53:D54"/>
    <mergeCell ref="E53:G53"/>
    <mergeCell ref="H53:H54"/>
    <mergeCell ref="I53:L53"/>
    <mergeCell ref="B60:C60"/>
    <mergeCell ref="A50:L50"/>
    <mergeCell ref="F51:H51"/>
    <mergeCell ref="I51:L51"/>
    <mergeCell ref="D52:E52"/>
    <mergeCell ref="I52:L52"/>
    <mergeCell ref="B29:C30"/>
    <mergeCell ref="D29:D30"/>
    <mergeCell ref="E29:G29"/>
    <mergeCell ref="H29:H30"/>
    <mergeCell ref="A42:L42"/>
    <mergeCell ref="B43:C43"/>
    <mergeCell ref="B44:C44"/>
    <mergeCell ref="B45:C45"/>
    <mergeCell ref="B46:C46"/>
    <mergeCell ref="B47:C47"/>
    <mergeCell ref="B48:C48"/>
    <mergeCell ref="A39:A40"/>
    <mergeCell ref="B39:C40"/>
    <mergeCell ref="D39:D40"/>
    <mergeCell ref="E39:G39"/>
    <mergeCell ref="H39:H40"/>
    <mergeCell ref="I39:L39"/>
    <mergeCell ref="B41:C41"/>
    <mergeCell ref="A37:C37"/>
    <mergeCell ref="B11:C11"/>
    <mergeCell ref="B12:C12"/>
    <mergeCell ref="A26:L26"/>
    <mergeCell ref="A13:C13"/>
    <mergeCell ref="A29:A30"/>
    <mergeCell ref="B7:C7"/>
    <mergeCell ref="A8:L8"/>
    <mergeCell ref="B9:C9"/>
    <mergeCell ref="B10:C10"/>
    <mergeCell ref="E15:G15"/>
    <mergeCell ref="H15:H16"/>
    <mergeCell ref="I15:L15"/>
    <mergeCell ref="F27:H27"/>
    <mergeCell ref="I27:L27"/>
    <mergeCell ref="D28:E28"/>
    <mergeCell ref="I28:L28"/>
    <mergeCell ref="I29:L29"/>
    <mergeCell ref="B23:C23"/>
    <mergeCell ref="B24:C24"/>
    <mergeCell ref="A5:A6"/>
    <mergeCell ref="B5:C6"/>
    <mergeCell ref="D5:D6"/>
    <mergeCell ref="E5:G5"/>
    <mergeCell ref="H5:H6"/>
    <mergeCell ref="I5:L5"/>
    <mergeCell ref="A1:L1"/>
    <mergeCell ref="F3:H3"/>
    <mergeCell ref="I3:L3"/>
    <mergeCell ref="D4:E4"/>
    <mergeCell ref="I4:L4"/>
    <mergeCell ref="B31:C31"/>
    <mergeCell ref="A32:L32"/>
    <mergeCell ref="B33:C33"/>
    <mergeCell ref="B35:C35"/>
    <mergeCell ref="B36:C36"/>
    <mergeCell ref="A15:A16"/>
    <mergeCell ref="B15:C16"/>
    <mergeCell ref="D15:D16"/>
    <mergeCell ref="B17:C17"/>
    <mergeCell ref="A18:L18"/>
    <mergeCell ref="B19:C19"/>
    <mergeCell ref="B20:C20"/>
    <mergeCell ref="B21:C21"/>
    <mergeCell ref="B22:C22"/>
    <mergeCell ref="B34:C34"/>
    <mergeCell ref="A63:A64"/>
    <mergeCell ref="B63:C64"/>
    <mergeCell ref="D63:D64"/>
    <mergeCell ref="E63:G63"/>
    <mergeCell ref="H63:H64"/>
    <mergeCell ref="I63:L63"/>
    <mergeCell ref="B65:C65"/>
    <mergeCell ref="A66:L66"/>
    <mergeCell ref="B67:C67"/>
    <mergeCell ref="B68:C68"/>
    <mergeCell ref="B69:C69"/>
    <mergeCell ref="B70:C70"/>
    <mergeCell ref="B71:C71"/>
    <mergeCell ref="A88:A89"/>
    <mergeCell ref="B88:C89"/>
    <mergeCell ref="D88:D89"/>
    <mergeCell ref="E88:G88"/>
    <mergeCell ref="H88:H89"/>
    <mergeCell ref="D76:E76"/>
    <mergeCell ref="B85:C85"/>
    <mergeCell ref="B122:C122"/>
    <mergeCell ref="D137:E137"/>
    <mergeCell ref="I137:L137"/>
    <mergeCell ref="A138:A139"/>
    <mergeCell ref="B138:C139"/>
    <mergeCell ref="D138:D139"/>
    <mergeCell ref="E138:G138"/>
    <mergeCell ref="H138:H139"/>
    <mergeCell ref="I138:L138"/>
    <mergeCell ref="B134:C134"/>
    <mergeCell ref="D126:E126"/>
    <mergeCell ref="I126:L126"/>
    <mergeCell ref="B133:C133"/>
    <mergeCell ref="A127:A128"/>
    <mergeCell ref="B127:C128"/>
    <mergeCell ref="D127:D128"/>
    <mergeCell ref="E127:G127"/>
    <mergeCell ref="B129:C129"/>
    <mergeCell ref="A130:L130"/>
    <mergeCell ref="B131:C131"/>
    <mergeCell ref="A135:C135"/>
    <mergeCell ref="E212:G212"/>
    <mergeCell ref="H212:H213"/>
    <mergeCell ref="I212:L212"/>
    <mergeCell ref="A210:C210"/>
    <mergeCell ref="F200:H200"/>
    <mergeCell ref="I200:L200"/>
    <mergeCell ref="B239:C239"/>
    <mergeCell ref="A240:L240"/>
    <mergeCell ref="B207:C207"/>
    <mergeCell ref="B208:C208"/>
    <mergeCell ref="B242:C242"/>
    <mergeCell ref="B243:C243"/>
    <mergeCell ref="B244:C244"/>
    <mergeCell ref="B245:C245"/>
    <mergeCell ref="B246:C246"/>
    <mergeCell ref="B214:C214"/>
    <mergeCell ref="A215:L215"/>
    <mergeCell ref="B216:C216"/>
    <mergeCell ref="B217:C217"/>
    <mergeCell ref="B218:C218"/>
    <mergeCell ref="B219:C219"/>
    <mergeCell ref="B220:C220"/>
    <mergeCell ref="B221:C221"/>
    <mergeCell ref="A237:A238"/>
    <mergeCell ref="B237:C238"/>
    <mergeCell ref="D237:D238"/>
    <mergeCell ref="E237:G237"/>
    <mergeCell ref="H237:H238"/>
    <mergeCell ref="I237:L237"/>
    <mergeCell ref="A235:C235"/>
    <mergeCell ref="B234:C234"/>
    <mergeCell ref="B232:C232"/>
    <mergeCell ref="B241:C241"/>
  </mergeCells>
  <pageMargins left="1.1811023622047245" right="0" top="1.5748031496062993" bottom="0.39370078740157483" header="0.51181102362204722" footer="0.51181102362204722"/>
  <pageSetup paperSize="9" scale="111" orientation="landscape" r:id="rId1"/>
  <rowBreaks count="9" manualBreakCount="9">
    <brk id="25" max="16383" man="1"/>
    <brk id="49" max="16383" man="1"/>
    <brk id="73" max="16383" man="1"/>
    <brk id="98" max="16383" man="1"/>
    <brk id="123" max="16383" man="1"/>
    <brk id="148" max="16383" man="1"/>
    <brk id="173" max="16383" man="1"/>
    <brk id="198" max="16383" man="1"/>
    <brk id="2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pekin7</dc:creator>
  <cp:lastModifiedBy>Таранин СН</cp:lastModifiedBy>
  <cp:revision>1</cp:revision>
  <cp:lastPrinted>2026-01-10T13:14:35Z</cp:lastPrinted>
  <dcterms:created xsi:type="dcterms:W3CDTF">2022-01-25T12:44:21Z</dcterms:created>
  <dcterms:modified xsi:type="dcterms:W3CDTF">2026-01-27T06:29:05Z</dcterms:modified>
</cp:coreProperties>
</file>